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13_ncr:1_{22C848BD-D453-4256-9ABB-0ECBAFF56F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enndat" sheetId="15" r:id="rId1"/>
    <sheet name="DB-fm" sheetId="26" r:id="rId2"/>
    <sheet name="DB-ha" sheetId="27" r:id="rId3"/>
    <sheet name="fm-ES" sheetId="18" r:id="rId4"/>
    <sheet name="fm-HS" sheetId="19" r:id="rId5"/>
    <sheet name="ha-ES" sheetId="20" r:id="rId6"/>
    <sheet name="ha-HS" sheetId="21" r:id="rId7"/>
    <sheet name="KZ" sheetId="22" r:id="rId8"/>
    <sheet name="Holzertrag" sheetId="23" r:id="rId9"/>
    <sheet name="Holzertr-Menge%" sheetId="24" r:id="rId10"/>
    <sheet name="Holzertr-Wert%" sheetId="25" r:id="rId11"/>
    <sheet name="Kst-fm-ES" sheetId="2" r:id="rId12"/>
    <sheet name="Kst-fm-HS" sheetId="6" r:id="rId13"/>
    <sheet name="Kst-ha-ES" sheetId="3" r:id="rId14"/>
    <sheet name="Kst-ha-HS" sheetId="7" r:id="rId15"/>
    <sheet name="KOA-fm-ES" sheetId="4" r:id="rId16"/>
    <sheet name="KOA-fm-HS" sheetId="8" r:id="rId17"/>
    <sheet name="KOA-ha-ES" sheetId="5" r:id="rId18"/>
    <sheet name="KOA-ha-HS" sheetId="9" r:id="rId19"/>
    <sheet name="Struktur-ES" sheetId="12" r:id="rId20"/>
    <sheet name="Struktur-HS" sheetId="13" r:id="rId21"/>
    <sheet name="Verm-ha-ES" sheetId="14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4" i="22" l="1"/>
  <c r="M17" i="15"/>
  <c r="L36" i="7"/>
  <c r="L21" i="15"/>
  <c r="K30" i="9"/>
  <c r="K17" i="15"/>
  <c r="J12" i="14"/>
  <c r="J20" i="14" s="1"/>
  <c r="J9" i="14"/>
  <c r="J19" i="9"/>
  <c r="J27" i="22"/>
  <c r="I15" i="14"/>
  <c r="I30" i="9"/>
  <c r="I10" i="9"/>
  <c r="I25" i="22"/>
  <c r="I29" i="15"/>
  <c r="H21" i="15"/>
  <c r="G25" i="22"/>
  <c r="F27" i="22"/>
  <c r="F24" i="22"/>
  <c r="E24" i="22"/>
  <c r="N30" i="4"/>
  <c r="N29" i="15"/>
  <c r="N13" i="15"/>
  <c r="N30" i="8"/>
  <c r="N30" i="5"/>
  <c r="M19" i="8"/>
  <c r="M30" i="5"/>
  <c r="I19" i="9"/>
  <c r="G12" i="14"/>
  <c r="G21" i="14" s="1"/>
  <c r="C1" i="25"/>
  <c r="C1" i="20"/>
  <c r="E22" i="15"/>
  <c r="E21" i="15"/>
  <c r="J22" i="15"/>
  <c r="G16" i="15"/>
  <c r="K21" i="15"/>
  <c r="F30" i="9"/>
  <c r="F16" i="14"/>
  <c r="J36" i="7" l="1"/>
  <c r="H27" i="22"/>
  <c r="F25" i="15"/>
  <c r="F30" i="15" s="1"/>
  <c r="H24" i="2"/>
  <c r="I29" i="6"/>
  <c r="J17" i="15"/>
  <c r="F30" i="4"/>
  <c r="L12" i="14"/>
  <c r="L20" i="14" s="1"/>
  <c r="F12" i="14"/>
  <c r="F20" i="14" s="1"/>
  <c r="J24" i="3"/>
  <c r="I19" i="5"/>
  <c r="J10" i="5"/>
  <c r="E16" i="14"/>
  <c r="J36" i="9"/>
  <c r="K12" i="14"/>
  <c r="K21" i="14" s="1"/>
  <c r="M25" i="15"/>
  <c r="M30" i="15" s="1"/>
  <c r="F19" i="4"/>
  <c r="G30" i="8"/>
  <c r="H30" i="8"/>
  <c r="J13" i="3"/>
  <c r="M19" i="5"/>
  <c r="G15" i="5"/>
  <c r="M9" i="14"/>
  <c r="M17" i="14" s="1"/>
  <c r="H16" i="15"/>
  <c r="C1" i="22"/>
  <c r="F17" i="15"/>
  <c r="F21" i="15"/>
  <c r="K16" i="15"/>
  <c r="K26" i="22"/>
  <c r="L36" i="3"/>
  <c r="I21" i="15"/>
  <c r="F15" i="14"/>
  <c r="K29" i="15"/>
  <c r="K27" i="22"/>
  <c r="N16" i="15"/>
  <c r="N12" i="14"/>
  <c r="N21" i="14" s="1"/>
  <c r="G21" i="15"/>
  <c r="I30" i="8"/>
  <c r="I16" i="14"/>
  <c r="M10" i="4"/>
  <c r="N17" i="15"/>
  <c r="H24" i="22"/>
  <c r="L30" i="8"/>
  <c r="F26" i="22"/>
  <c r="M19" i="4"/>
  <c r="K15" i="14"/>
  <c r="N16" i="14"/>
  <c r="E12" i="14"/>
  <c r="E20" i="14" s="1"/>
  <c r="E17" i="15"/>
  <c r="E27" i="22"/>
  <c r="H30" i="9"/>
  <c r="H19" i="8"/>
  <c r="J24" i="6"/>
  <c r="J24" i="2"/>
  <c r="J15" i="5"/>
  <c r="J10" i="15"/>
  <c r="K30" i="5"/>
  <c r="K30" i="8"/>
  <c r="K19" i="9"/>
  <c r="L24" i="7"/>
  <c r="L16" i="15"/>
  <c r="E36" i="7"/>
  <c r="E15" i="14"/>
  <c r="G36" i="7"/>
  <c r="N25" i="15"/>
  <c r="N30" i="15" s="1"/>
  <c r="G20" i="14"/>
  <c r="E19" i="8"/>
  <c r="G9" i="14"/>
  <c r="G17" i="14" s="1"/>
  <c r="K19" i="4"/>
  <c r="K25" i="22"/>
  <c r="I25" i="15"/>
  <c r="I26" i="15" s="1"/>
  <c r="G16" i="14"/>
  <c r="H36" i="7"/>
  <c r="H29" i="3"/>
  <c r="L24" i="2"/>
  <c r="I16" i="15"/>
  <c r="G15" i="14"/>
  <c r="N24" i="2"/>
  <c r="L22" i="15"/>
  <c r="I13" i="7"/>
  <c r="I36" i="7"/>
  <c r="I36" i="3"/>
  <c r="I29" i="2"/>
  <c r="I10" i="15"/>
  <c r="N26" i="22"/>
  <c r="L29" i="6"/>
  <c r="G13" i="15"/>
  <c r="G27" i="22"/>
  <c r="H19" i="6"/>
  <c r="H9" i="14"/>
  <c r="H17" i="14" s="1"/>
  <c r="I30" i="4"/>
  <c r="I29" i="7"/>
  <c r="I19" i="8"/>
  <c r="I13" i="15"/>
  <c r="H13" i="15"/>
  <c r="I24" i="2"/>
  <c r="C38" i="22"/>
  <c r="J25" i="22"/>
  <c r="L10" i="9"/>
  <c r="L10" i="5"/>
  <c r="L30" i="4"/>
  <c r="L19" i="7"/>
  <c r="L13" i="3"/>
  <c r="L19" i="3"/>
  <c r="M29" i="15"/>
  <c r="C1" i="19"/>
  <c r="F29" i="15"/>
  <c r="I26" i="22"/>
  <c r="M10" i="9"/>
  <c r="M13" i="3"/>
  <c r="M29" i="6"/>
  <c r="N29" i="2"/>
  <c r="N36" i="2"/>
  <c r="M36" i="6"/>
  <c r="E15" i="9"/>
  <c r="E24" i="6"/>
  <c r="F29" i="6"/>
  <c r="F29" i="2"/>
  <c r="G36" i="6"/>
  <c r="G30" i="9"/>
  <c r="G36" i="8"/>
  <c r="G30" i="4"/>
  <c r="G36" i="4"/>
  <c r="G24" i="7"/>
  <c r="H36" i="4"/>
  <c r="H10" i="15"/>
  <c r="H25" i="22"/>
  <c r="I27" i="22"/>
  <c r="K19" i="5"/>
  <c r="K36" i="9"/>
  <c r="K10" i="15"/>
  <c r="M16" i="15"/>
  <c r="M10" i="5"/>
  <c r="M15" i="8"/>
  <c r="M26" i="4"/>
  <c r="M29" i="3"/>
  <c r="M13" i="6"/>
  <c r="M24" i="6"/>
  <c r="M13" i="2"/>
  <c r="M36" i="2"/>
  <c r="M36" i="7"/>
  <c r="M36" i="9"/>
  <c r="M30" i="9"/>
  <c r="M10" i="8"/>
  <c r="M30" i="8"/>
  <c r="M30" i="4"/>
  <c r="M29" i="7"/>
  <c r="M36" i="3"/>
  <c r="M19" i="6"/>
  <c r="M26" i="9"/>
  <c r="M22" i="15"/>
  <c r="M12" i="14"/>
  <c r="M21" i="14" s="1"/>
  <c r="M25" i="22"/>
  <c r="M13" i="15"/>
  <c r="M19" i="9"/>
  <c r="M24" i="3"/>
  <c r="M19" i="3"/>
  <c r="M10" i="15"/>
  <c r="M26" i="22"/>
  <c r="M27" i="22"/>
  <c r="M15" i="9"/>
  <c r="M36" i="8"/>
  <c r="M15" i="4"/>
  <c r="M36" i="4"/>
  <c r="M13" i="7"/>
  <c r="M24" i="7"/>
  <c r="M29" i="2"/>
  <c r="M21" i="15"/>
  <c r="M19" i="7"/>
  <c r="M15" i="5"/>
  <c r="M26" i="5"/>
  <c r="M36" i="5"/>
  <c r="M26" i="8"/>
  <c r="M19" i="2"/>
  <c r="M24" i="2"/>
  <c r="M16" i="14"/>
  <c r="M15" i="14"/>
  <c r="M20" i="14"/>
  <c r="L29" i="7"/>
  <c r="L36" i="5"/>
  <c r="L10" i="8"/>
  <c r="L24" i="3"/>
  <c r="L17" i="15"/>
  <c r="L30" i="9"/>
  <c r="L19" i="5"/>
  <c r="L26" i="4"/>
  <c r="L25" i="22"/>
  <c r="L29" i="15"/>
  <c r="L27" i="22"/>
  <c r="L15" i="9"/>
  <c r="L19" i="9"/>
  <c r="L26" i="9"/>
  <c r="L10" i="15"/>
  <c r="L26" i="22"/>
  <c r="L25" i="15"/>
  <c r="L30" i="15" s="1"/>
  <c r="L36" i="2"/>
  <c r="L15" i="14"/>
  <c r="L13" i="15"/>
  <c r="L15" i="5"/>
  <c r="L36" i="6"/>
  <c r="L26" i="5"/>
  <c r="L26" i="8"/>
  <c r="L36" i="4"/>
  <c r="L13" i="7"/>
  <c r="L9" i="14"/>
  <c r="L17" i="14" s="1"/>
  <c r="L36" i="9"/>
  <c r="L30" i="5"/>
  <c r="L19" i="8"/>
  <c r="L36" i="8"/>
  <c r="L10" i="4"/>
  <c r="L15" i="4"/>
  <c r="L15" i="8"/>
  <c r="L19" i="4"/>
  <c r="L29" i="3"/>
  <c r="L13" i="6"/>
  <c r="L19" i="6"/>
  <c r="L24" i="6"/>
  <c r="L13" i="2"/>
  <c r="L19" i="2"/>
  <c r="L29" i="2"/>
  <c r="L24" i="22"/>
  <c r="L16" i="14"/>
  <c r="K26" i="4"/>
  <c r="K29" i="7"/>
  <c r="K19" i="3"/>
  <c r="K19" i="8"/>
  <c r="K19" i="7"/>
  <c r="K36" i="2"/>
  <c r="K9" i="14"/>
  <c r="K17" i="14" s="1"/>
  <c r="K36" i="5"/>
  <c r="K29" i="3"/>
  <c r="K24" i="22"/>
  <c r="K24" i="7"/>
  <c r="K13" i="3"/>
  <c r="K36" i="3"/>
  <c r="K36" i="6"/>
  <c r="K30" i="4"/>
  <c r="K36" i="4"/>
  <c r="K13" i="7"/>
  <c r="K36" i="7"/>
  <c r="K24" i="3"/>
  <c r="K29" i="2"/>
  <c r="K26" i="5"/>
  <c r="K15" i="8"/>
  <c r="K26" i="8"/>
  <c r="K36" i="8"/>
  <c r="K10" i="4"/>
  <c r="K15" i="4"/>
  <c r="K29" i="6"/>
  <c r="K13" i="2"/>
  <c r="K19" i="2"/>
  <c r="K24" i="2"/>
  <c r="K15" i="9"/>
  <c r="K26" i="9"/>
  <c r="K16" i="14"/>
  <c r="K10" i="5"/>
  <c r="K15" i="5"/>
  <c r="K10" i="8"/>
  <c r="K13" i="6"/>
  <c r="K19" i="6"/>
  <c r="K24" i="6"/>
  <c r="K10" i="9"/>
  <c r="K25" i="15"/>
  <c r="K30" i="15" s="1"/>
  <c r="K13" i="15"/>
  <c r="K22" i="15"/>
  <c r="J30" i="4"/>
  <c r="J10" i="8"/>
  <c r="J29" i="15"/>
  <c r="J17" i="14"/>
  <c r="J30" i="8"/>
  <c r="J36" i="4"/>
  <c r="J24" i="7"/>
  <c r="J36" i="3"/>
  <c r="J19" i="6"/>
  <c r="J13" i="2"/>
  <c r="J19" i="2"/>
  <c r="J16" i="15"/>
  <c r="J10" i="4"/>
  <c r="J29" i="7"/>
  <c r="J10" i="9"/>
  <c r="J21" i="14"/>
  <c r="J25" i="15"/>
  <c r="J26" i="15" s="1"/>
  <c r="J26" i="8"/>
  <c r="J36" i="8"/>
  <c r="J15" i="4"/>
  <c r="J13" i="7"/>
  <c r="J29" i="3"/>
  <c r="J21" i="15"/>
  <c r="J19" i="3"/>
  <c r="J19" i="8"/>
  <c r="J36" i="6"/>
  <c r="J36" i="2"/>
  <c r="J15" i="9"/>
  <c r="J26" i="9"/>
  <c r="J15" i="14"/>
  <c r="J30" i="9"/>
  <c r="J19" i="5"/>
  <c r="J16" i="14"/>
  <c r="J24" i="22"/>
  <c r="J15" i="8"/>
  <c r="J19" i="4"/>
  <c r="J26" i="4"/>
  <c r="J19" i="7"/>
  <c r="J13" i="6"/>
  <c r="J29" i="6"/>
  <c r="J29" i="2"/>
  <c r="J26" i="5"/>
  <c r="J30" i="5"/>
  <c r="J36" i="5"/>
  <c r="J26" i="22"/>
  <c r="J13" i="15"/>
  <c r="I26" i="4"/>
  <c r="I30" i="5"/>
  <c r="I10" i="8"/>
  <c r="I19" i="6"/>
  <c r="I24" i="6"/>
  <c r="I15" i="8"/>
  <c r="I36" i="2"/>
  <c r="I15" i="4"/>
  <c r="I19" i="3"/>
  <c r="I24" i="3"/>
  <c r="I29" i="3"/>
  <c r="I9" i="14"/>
  <c r="I17" i="14" s="1"/>
  <c r="I36" i="4"/>
  <c r="I13" i="3"/>
  <c r="I13" i="6"/>
  <c r="I19" i="2"/>
  <c r="I15" i="9"/>
  <c r="I26" i="9"/>
  <c r="I26" i="5"/>
  <c r="I36" i="5"/>
  <c r="I10" i="4"/>
  <c r="I19" i="4"/>
  <c r="I24" i="7"/>
  <c r="I36" i="6"/>
  <c r="I13" i="2"/>
  <c r="I36" i="9"/>
  <c r="I10" i="5"/>
  <c r="I15" i="5"/>
  <c r="I12" i="14"/>
  <c r="I20" i="14" s="1"/>
  <c r="I19" i="7"/>
  <c r="I26" i="8"/>
  <c r="I36" i="8"/>
  <c r="I17" i="15"/>
  <c r="I22" i="15"/>
  <c r="I24" i="22"/>
  <c r="H13" i="7"/>
  <c r="H25" i="15"/>
  <c r="H26" i="15" s="1"/>
  <c r="H30" i="4"/>
  <c r="H36" i="6"/>
  <c r="H24" i="6"/>
  <c r="H13" i="2"/>
  <c r="H19" i="4"/>
  <c r="H29" i="15"/>
  <c r="H36" i="2"/>
  <c r="H15" i="8"/>
  <c r="H15" i="4"/>
  <c r="H26" i="22"/>
  <c r="H29" i="7"/>
  <c r="H13" i="3"/>
  <c r="H19" i="3"/>
  <c r="H24" i="3"/>
  <c r="H36" i="3"/>
  <c r="H29" i="6"/>
  <c r="H19" i="2"/>
  <c r="H29" i="2"/>
  <c r="H26" i="9"/>
  <c r="H19" i="9"/>
  <c r="H10" i="8"/>
  <c r="H24" i="7"/>
  <c r="H26" i="5"/>
  <c r="H30" i="5"/>
  <c r="H36" i="5"/>
  <c r="H16" i="14"/>
  <c r="H13" i="6"/>
  <c r="H22" i="15"/>
  <c r="H19" i="7"/>
  <c r="H15" i="9"/>
  <c r="H19" i="5"/>
  <c r="H26" i="4"/>
  <c r="H10" i="9"/>
  <c r="H36" i="9"/>
  <c r="H10" i="5"/>
  <c r="H15" i="5"/>
  <c r="H26" i="8"/>
  <c r="H36" i="8"/>
  <c r="H10" i="4"/>
  <c r="H12" i="14"/>
  <c r="H15" i="14"/>
  <c r="H17" i="15"/>
  <c r="G19" i="9"/>
  <c r="G19" i="5"/>
  <c r="G36" i="5"/>
  <c r="G24" i="22"/>
  <c r="G15" i="4"/>
  <c r="G13" i="6"/>
  <c r="G13" i="2"/>
  <c r="G24" i="2"/>
  <c r="G36" i="2"/>
  <c r="G10" i="9"/>
  <c r="G26" i="9"/>
  <c r="G36" i="9"/>
  <c r="G29" i="2"/>
  <c r="G15" i="9"/>
  <c r="G30" i="5"/>
  <c r="G19" i="8"/>
  <c r="G26" i="22"/>
  <c r="G29" i="6"/>
  <c r="G26" i="8"/>
  <c r="G17" i="15"/>
  <c r="G24" i="3"/>
  <c r="G29" i="3"/>
  <c r="G36" i="3"/>
  <c r="G19" i="6"/>
  <c r="G24" i="6"/>
  <c r="G10" i="5"/>
  <c r="G26" i="5"/>
  <c r="G10" i="8"/>
  <c r="G19" i="4"/>
  <c r="G26" i="4"/>
  <c r="G13" i="7"/>
  <c r="G19" i="7"/>
  <c r="G29" i="7"/>
  <c r="G19" i="2"/>
  <c r="G15" i="8"/>
  <c r="G22" i="15"/>
  <c r="G13" i="3"/>
  <c r="G19" i="3"/>
  <c r="G10" i="4"/>
  <c r="G10" i="15"/>
  <c r="G29" i="15"/>
  <c r="G25" i="15"/>
  <c r="F13" i="6"/>
  <c r="F36" i="2"/>
  <c r="F15" i="5"/>
  <c r="F15" i="8"/>
  <c r="F15" i="4"/>
  <c r="F36" i="4"/>
  <c r="F24" i="3"/>
  <c r="F25" i="22"/>
  <c r="F30" i="5"/>
  <c r="F19" i="5"/>
  <c r="F19" i="8"/>
  <c r="F13" i="3"/>
  <c r="F29" i="3"/>
  <c r="F19" i="6"/>
  <c r="F24" i="2"/>
  <c r="F36" i="9"/>
  <c r="F10" i="5"/>
  <c r="F29" i="7"/>
  <c r="F36" i="5"/>
  <c r="F19" i="9"/>
  <c r="F26" i="9"/>
  <c r="F26" i="4"/>
  <c r="F13" i="7"/>
  <c r="F19" i="7"/>
  <c r="F24" i="7"/>
  <c r="F36" i="7"/>
  <c r="F19" i="3"/>
  <c r="F36" i="3"/>
  <c r="F9" i="14"/>
  <c r="F17" i="14" s="1"/>
  <c r="F36" i="6"/>
  <c r="F13" i="2"/>
  <c r="F19" i="2"/>
  <c r="F10" i="9"/>
  <c r="F15" i="9"/>
  <c r="F10" i="8"/>
  <c r="F26" i="8"/>
  <c r="F30" i="8"/>
  <c r="F36" i="8"/>
  <c r="F10" i="4"/>
  <c r="F24" i="6"/>
  <c r="F26" i="5"/>
  <c r="F26" i="15"/>
  <c r="F13" i="15"/>
  <c r="F16" i="15"/>
  <c r="F21" i="14"/>
  <c r="F10" i="15"/>
  <c r="F22" i="15"/>
  <c r="F27" i="15"/>
  <c r="E30" i="9"/>
  <c r="E19" i="6"/>
  <c r="E29" i="6"/>
  <c r="E29" i="2"/>
  <c r="E30" i="8"/>
  <c r="E19" i="4"/>
  <c r="E9" i="14"/>
  <c r="E17" i="14" s="1"/>
  <c r="E26" i="8"/>
  <c r="E26" i="4"/>
  <c r="E13" i="7"/>
  <c r="E36" i="6"/>
  <c r="E15" i="5"/>
  <c r="E26" i="5"/>
  <c r="E36" i="9"/>
  <c r="E13" i="2"/>
  <c r="E24" i="2"/>
  <c r="E36" i="2"/>
  <c r="E19" i="9"/>
  <c r="E10" i="8"/>
  <c r="E10" i="9"/>
  <c r="E15" i="8"/>
  <c r="E19" i="3"/>
  <c r="E25" i="15"/>
  <c r="E19" i="2"/>
  <c r="E10" i="5"/>
  <c r="E13" i="6"/>
  <c r="E10" i="15"/>
  <c r="C1" i="21"/>
  <c r="E26" i="9"/>
  <c r="E30" i="5"/>
  <c r="E36" i="8"/>
  <c r="E10" i="4"/>
  <c r="E15" i="4"/>
  <c r="E13" i="3"/>
  <c r="E36" i="3"/>
  <c r="E26" i="22"/>
  <c r="E19" i="5"/>
  <c r="E36" i="5"/>
  <c r="E30" i="4"/>
  <c r="E36" i="4"/>
  <c r="E19" i="7"/>
  <c r="E24" i="7"/>
  <c r="E29" i="7"/>
  <c r="E24" i="3"/>
  <c r="E29" i="3"/>
  <c r="E25" i="22"/>
  <c r="E13" i="15"/>
  <c r="C1" i="24"/>
  <c r="E16" i="15"/>
  <c r="E29" i="15"/>
  <c r="N19" i="9"/>
  <c r="N19" i="5"/>
  <c r="N19" i="8"/>
  <c r="N24" i="7"/>
  <c r="N21" i="15"/>
  <c r="N29" i="6"/>
  <c r="N22" i="15"/>
  <c r="N26" i="5"/>
  <c r="N36" i="5"/>
  <c r="N10" i="8"/>
  <c r="N29" i="7"/>
  <c r="N30" i="9"/>
  <c r="N25" i="22"/>
  <c r="N19" i="2"/>
  <c r="N10" i="9"/>
  <c r="N26" i="9"/>
  <c r="N36" i="9"/>
  <c r="N10" i="5"/>
  <c r="N15" i="5"/>
  <c r="N36" i="4"/>
  <c r="N13" i="7"/>
  <c r="N19" i="7"/>
  <c r="N36" i="7"/>
  <c r="N13" i="3"/>
  <c r="N29" i="3"/>
  <c r="N19" i="6"/>
  <c r="N24" i="6"/>
  <c r="N36" i="6"/>
  <c r="N15" i="14"/>
  <c r="N15" i="9"/>
  <c r="N26" i="4"/>
  <c r="N24" i="3"/>
  <c r="N36" i="3"/>
  <c r="N13" i="6"/>
  <c r="N9" i="14"/>
  <c r="N17" i="14" s="1"/>
  <c r="N19" i="3"/>
  <c r="N13" i="2"/>
  <c r="N10" i="4"/>
  <c r="N19" i="4"/>
  <c r="N15" i="8"/>
  <c r="N36" i="8"/>
  <c r="N15" i="4"/>
  <c r="N24" i="22"/>
  <c r="N26" i="8"/>
  <c r="N27" i="22"/>
  <c r="N10" i="15"/>
  <c r="L21" i="14" l="1"/>
  <c r="M27" i="15"/>
  <c r="M26" i="15"/>
  <c r="N26" i="15"/>
  <c r="K20" i="14"/>
  <c r="N27" i="15"/>
  <c r="N20" i="14"/>
  <c r="I31" i="7"/>
  <c r="N31" i="6"/>
  <c r="N38" i="6" s="1"/>
  <c r="N42" i="6" s="1"/>
  <c r="H31" i="7"/>
  <c r="H38" i="7" s="1"/>
  <c r="H42" i="7" s="1"/>
  <c r="E21" i="14"/>
  <c r="G40" i="4"/>
  <c r="I30" i="15"/>
  <c r="L40" i="5"/>
  <c r="I27" i="15"/>
  <c r="L31" i="3"/>
  <c r="L38" i="3" s="1"/>
  <c r="L42" i="3" s="1"/>
  <c r="I38" i="7"/>
  <c r="I42" i="7" s="1"/>
  <c r="M31" i="7"/>
  <c r="N31" i="2"/>
  <c r="N38" i="2" s="1"/>
  <c r="N42" i="2" s="1"/>
  <c r="J40" i="9"/>
  <c r="L40" i="4"/>
  <c r="E40" i="8"/>
  <c r="E31" i="2"/>
  <c r="E38" i="2" s="1"/>
  <c r="E42" i="2" s="1"/>
  <c r="L31" i="7"/>
  <c r="L38" i="7" s="1"/>
  <c r="L42" i="7" s="1"/>
  <c r="F31" i="3"/>
  <c r="F38" i="3" s="1"/>
  <c r="F42" i="3" s="1"/>
  <c r="K26" i="15"/>
  <c r="H31" i="3"/>
  <c r="H38" i="3" s="1"/>
  <c r="H42" i="3" s="1"/>
  <c r="G31" i="3"/>
  <c r="G38" i="3" s="1"/>
  <c r="G42" i="3" s="1"/>
  <c r="G31" i="6"/>
  <c r="G38" i="6" s="1"/>
  <c r="G42" i="6" s="1"/>
  <c r="K31" i="3"/>
  <c r="K38" i="3" s="1"/>
  <c r="K42" i="3" s="1"/>
  <c r="M40" i="9"/>
  <c r="N40" i="9"/>
  <c r="E40" i="4"/>
  <c r="F40" i="4"/>
  <c r="F40" i="8"/>
  <c r="F31" i="2"/>
  <c r="F38" i="2" s="1"/>
  <c r="F42" i="2" s="1"/>
  <c r="F31" i="6"/>
  <c r="F38" i="6" s="1"/>
  <c r="F42" i="6" s="1"/>
  <c r="I31" i="6"/>
  <c r="I38" i="6" s="1"/>
  <c r="I42" i="6" s="1"/>
  <c r="M31" i="3"/>
  <c r="M38" i="3" s="1"/>
  <c r="M42" i="3" s="1"/>
  <c r="M31" i="2"/>
  <c r="M38" i="2" s="1"/>
  <c r="M42" i="2" s="1"/>
  <c r="M40" i="8"/>
  <c r="M31" i="6"/>
  <c r="M38" i="6" s="1"/>
  <c r="M42" i="6" s="1"/>
  <c r="M40" i="5"/>
  <c r="M38" i="7"/>
  <c r="M42" i="7" s="1"/>
  <c r="M40" i="4"/>
  <c r="L40" i="9"/>
  <c r="L31" i="6"/>
  <c r="L38" i="6" s="1"/>
  <c r="L42" i="6" s="1"/>
  <c r="L40" i="8"/>
  <c r="L27" i="15"/>
  <c r="L26" i="15"/>
  <c r="L31" i="2"/>
  <c r="L38" i="2" s="1"/>
  <c r="L42" i="2" s="1"/>
  <c r="K31" i="6"/>
  <c r="K38" i="6" s="1"/>
  <c r="K42" i="6" s="1"/>
  <c r="K27" i="15"/>
  <c r="K40" i="9"/>
  <c r="K40" i="8"/>
  <c r="K40" i="4"/>
  <c r="K31" i="7"/>
  <c r="K38" i="7" s="1"/>
  <c r="K42" i="7" s="1"/>
  <c r="K40" i="5"/>
  <c r="K31" i="2"/>
  <c r="K38" i="2" s="1"/>
  <c r="K42" i="2" s="1"/>
  <c r="J31" i="2"/>
  <c r="J38" i="2" s="1"/>
  <c r="J42" i="2" s="1"/>
  <c r="J31" i="6"/>
  <c r="J38" i="6" s="1"/>
  <c r="J42" i="6" s="1"/>
  <c r="J40" i="4"/>
  <c r="J40" i="5"/>
  <c r="J31" i="3"/>
  <c r="J38" i="3" s="1"/>
  <c r="J42" i="3" s="1"/>
  <c r="J40" i="8"/>
  <c r="J31" i="7"/>
  <c r="J38" i="7" s="1"/>
  <c r="J42" i="7" s="1"/>
  <c r="J27" i="15"/>
  <c r="J30" i="15"/>
  <c r="I31" i="3"/>
  <c r="I38" i="3" s="1"/>
  <c r="I42" i="3" s="1"/>
  <c r="I31" i="2"/>
  <c r="I38" i="2" s="1"/>
  <c r="I42" i="2" s="1"/>
  <c r="I40" i="4"/>
  <c r="I40" i="9"/>
  <c r="I40" i="8"/>
  <c r="I21" i="14"/>
  <c r="I40" i="5"/>
  <c r="H30" i="15"/>
  <c r="H31" i="2"/>
  <c r="H38" i="2" s="1"/>
  <c r="H42" i="2" s="1"/>
  <c r="H27" i="15"/>
  <c r="H40" i="4"/>
  <c r="H40" i="5"/>
  <c r="H31" i="6"/>
  <c r="H38" i="6" s="1"/>
  <c r="H42" i="6" s="1"/>
  <c r="H40" i="9"/>
  <c r="H40" i="8"/>
  <c r="H20" i="14"/>
  <c r="H21" i="14"/>
  <c r="G40" i="9"/>
  <c r="G40" i="8"/>
  <c r="G31" i="2"/>
  <c r="G38" i="2" s="1"/>
  <c r="G42" i="2" s="1"/>
  <c r="G31" i="7"/>
  <c r="G38" i="7" s="1"/>
  <c r="G42" i="7" s="1"/>
  <c r="G40" i="5"/>
  <c r="G27" i="15"/>
  <c r="G26" i="15"/>
  <c r="G30" i="15"/>
  <c r="F40" i="9"/>
  <c r="F40" i="5"/>
  <c r="F31" i="7"/>
  <c r="F38" i="7" s="1"/>
  <c r="F42" i="7" s="1"/>
  <c r="E31" i="7"/>
  <c r="E38" i="7" s="1"/>
  <c r="E42" i="7" s="1"/>
  <c r="E31" i="6"/>
  <c r="E38" i="6" s="1"/>
  <c r="E42" i="6" s="1"/>
  <c r="E40" i="9"/>
  <c r="E40" i="5"/>
  <c r="E31" i="3"/>
  <c r="E38" i="3" s="1"/>
  <c r="E42" i="3" s="1"/>
  <c r="E30" i="15"/>
  <c r="E27" i="15"/>
  <c r="E26" i="15"/>
  <c r="N40" i="5"/>
  <c r="N40" i="8"/>
  <c r="N31" i="3"/>
  <c r="N38" i="3" s="1"/>
  <c r="N42" i="3" s="1"/>
  <c r="N31" i="7"/>
  <c r="N38" i="7" s="1"/>
  <c r="N42" i="7" s="1"/>
  <c r="N40" i="4"/>
</calcChain>
</file>

<file path=xl/sharedStrings.xml><?xml version="1.0" encoding="utf-8"?>
<sst xmlns="http://schemas.openxmlformats.org/spreadsheetml/2006/main" count="1005" uniqueCount="233">
  <si>
    <t>Verwaltung / allgem. Betrieb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</si>
  <si>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</si>
  <si>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</si>
  <si>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</si>
  <si>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</si>
  <si>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</si>
  <si>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</si>
  <si>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</si>
  <si>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</si>
  <si>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</si>
  <si>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</si>
  <si>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</si>
  <si>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</si>
  <si>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</si>
  <si>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</si>
  <si>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Betriebsgebäude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</si>
  <si>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</si>
  <si>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</si>
  <si>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</si>
  <si>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</si>
  <si>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</si>
  <si>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</si>
  <si>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</si>
  <si>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</si>
  <si>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</si>
  <si>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</si>
  <si>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</si>
  <si>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</si>
  <si>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</si>
  <si>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</si>
  <si>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</si>
  <si>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</si>
  <si>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</si>
  <si>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</si>
  <si>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</si>
  <si>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</si>
  <si>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</si>
  <si>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</si>
  <si>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</si>
  <si>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</si>
  <si>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</si>
  <si>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</si>
  <si>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</si>
  <si>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</si>
  <si>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</si>
  <si>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</si>
  <si>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</si>
  <si>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</si>
  <si>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</si>
  <si>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</si>
  <si>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</si>
  <si>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</si>
  <si>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</si>
  <si>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</si>
  <si>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</si>
  <si>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</si>
  <si>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gesamt</t>
  </si>
  <si>
    <t>V e r g l e i c h   d e r   G r u p p e n m i t t e l w e r t e</t>
  </si>
  <si>
    <t>Tabelle: 1.6/ 1</t>
  </si>
  <si>
    <t>PG 1</t>
  </si>
  <si>
    <t>PG 2</t>
  </si>
  <si>
    <t>PG 3</t>
  </si>
  <si>
    <t>PG 4</t>
  </si>
  <si>
    <t>PG 5</t>
  </si>
  <si>
    <t>PG 6</t>
  </si>
  <si>
    <t>GKL 2</t>
  </si>
  <si>
    <t>GKL 1</t>
  </si>
  <si>
    <t>GKL 3</t>
  </si>
  <si>
    <t>Tabelle: 1.6/ 2</t>
  </si>
  <si>
    <t>Tabelle: 1.6/ 3</t>
  </si>
  <si>
    <t>Tabelle: 1.6/ 4</t>
  </si>
  <si>
    <t>Tabelle: 1.6/ 5</t>
  </si>
  <si>
    <t>Tabelle: 1.6/ 6</t>
  </si>
  <si>
    <t>Tabelle: 1.6/ 7</t>
  </si>
  <si>
    <t>Tabelle: 1.6/ 8</t>
  </si>
  <si>
    <t>Werte in Prozent; einschlagsbezogen</t>
  </si>
  <si>
    <t>KOSTEN</t>
  </si>
  <si>
    <t>ERTRÄGE</t>
  </si>
  <si>
    <t>Werte in Prozent; hiebsatzbezogen</t>
  </si>
  <si>
    <t>Tabelle: 1.7/ 1</t>
  </si>
  <si>
    <t>V e r g l e i c h   d e r   K o s t e n-   u n d   E r t r a g s s t r u k t u r</t>
  </si>
  <si>
    <t>Tabelle: 1.7/ 2</t>
  </si>
  <si>
    <t>in € je Efm bezogen auf den Einschlag</t>
  </si>
  <si>
    <t>in € je Efm bezogen auf den Hiebsatz</t>
  </si>
  <si>
    <t>in € je Hektar bezogen auf den Einschlag</t>
  </si>
  <si>
    <t>in € je Hektar bezogen auf den Hiebsatz</t>
  </si>
  <si>
    <t>Tabelle: 1.8/ 1</t>
  </si>
  <si>
    <t>V e r m ö g e n s e n t w i c k l u n g</t>
  </si>
  <si>
    <t>absolute Werte in €/ha (ES)</t>
  </si>
  <si>
    <t>Abschreibungen</t>
  </si>
  <si>
    <t>Investitionen</t>
  </si>
  <si>
    <t>Nettoinvestitionen</t>
  </si>
  <si>
    <t>Restbuchwerte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</si>
  <si>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</si>
  <si>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</si>
  <si>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</si>
  <si>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</si>
  <si>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</si>
  <si>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</si>
  <si>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Gebäude</t>
  </si>
  <si>
    <t>Struktur der Investitionen (%)</t>
  </si>
  <si>
    <t>Struktur der Restbuchwerte (%)</t>
  </si>
  <si>
    <t>Tabelle: 1.1/ 1</t>
  </si>
  <si>
    <t>A l l g e m e i n e   K e n n d a t e n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</si>
  <si>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</si>
  <si>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</si>
  <si>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</si>
  <si>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</si>
  <si>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</si>
  <si>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</si>
  <si>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</si>
  <si>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</si>
  <si>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</si>
  <si>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</si>
  <si>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</si>
  <si>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</si>
  <si>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</si>
  <si>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</si>
  <si>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</si>
  <si>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</si>
  <si>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</si>
  <si>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</si>
  <si>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Tabelle: 1.2/ 1</t>
  </si>
  <si>
    <t>D e c k u n g s b e i t r a g s k a l k u l a t i o n</t>
  </si>
  <si>
    <t>1, in € je Efm bezogen auf den Einschlag</t>
  </si>
  <si>
    <t xml:space="preserve">   Holzerträge</t>
  </si>
  <si>
    <t>= Deckungsbeitrag I</t>
  </si>
  <si>
    <t>-- Waldbaukosten</t>
  </si>
  <si>
    <t>+ sonstige Erträge</t>
  </si>
  <si>
    <t>-- Verwaltungskosten</t>
  </si>
  <si>
    <t>= Betriebserfolg</t>
  </si>
  <si>
    <t>2, in € je Efm bezogen auf den Hiebsatz</t>
  </si>
  <si>
    <t>Tabelle: 1.2/ 2</t>
  </si>
  <si>
    <t>1, in € je Hektar bezogen auf den Einschlag</t>
  </si>
  <si>
    <t>Tabelle: 1.3/ 1</t>
  </si>
  <si>
    <t>E r t r a g   u n d   E r f o l g   d e r   H o l z p r o d u k t i o n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</si>
  <si>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</si>
  <si>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</si>
  <si>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</si>
  <si>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</si>
  <si>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</si>
  <si>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</si>
  <si>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</si>
  <si>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</si>
  <si>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</si>
  <si>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</si>
  <si>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</si>
  <si>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</si>
  <si>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</si>
  <si>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</si>
  <si>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</si>
  <si>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</si>
  <si>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</si>
  <si>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1.3/ 2</t>
  </si>
  <si>
    <t>Tabelle: 1.3/ 3</t>
  </si>
  <si>
    <t>Tabelle: 1.3/ 4</t>
  </si>
  <si>
    <t>Tabelle: 1.4/ 1</t>
  </si>
  <si>
    <t>W i r t s c h a f t s k e n n z a h l e n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</si>
  <si>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</si>
  <si>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</si>
  <si>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</si>
  <si>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</si>
  <si>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</si>
  <si>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</si>
  <si>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</si>
  <si>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</si>
  <si>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</si>
  <si>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</si>
  <si>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</si>
  <si>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</si>
  <si>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</si>
  <si>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</si>
  <si>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</si>
  <si>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</si>
  <si>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</si>
  <si>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</si>
  <si>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</si>
  <si>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</si>
  <si>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Tabelle: 1.5/ 1</t>
  </si>
  <si>
    <t>H o l z e r t r ä g e</t>
  </si>
  <si>
    <t>Werte in € je Festmeter Einschlag</t>
  </si>
  <si>
    <t>Ertragsart</t>
  </si>
  <si>
    <t>Holzverkauf nach Parität</t>
  </si>
  <si>
    <t>Stock</t>
  </si>
  <si>
    <t>Waldort</t>
  </si>
  <si>
    <t>Straße</t>
  </si>
  <si>
    <t>Holzhof</t>
  </si>
  <si>
    <t>Bahn, Hafen</t>
  </si>
  <si>
    <t>Haus, Werk</t>
  </si>
  <si>
    <t>Grenze, Export</t>
  </si>
  <si>
    <t>Holzverkauf nach Holzart</t>
  </si>
  <si>
    <t>Nadelholz</t>
  </si>
  <si>
    <t>Laubholz</t>
  </si>
  <si>
    <t>Holzverkauf nach Sortiment</t>
  </si>
  <si>
    <t>Schwachholz-Sondersorten</t>
  </si>
  <si>
    <t>Industrieholz</t>
  </si>
  <si>
    <t>Brennholz</t>
  </si>
  <si>
    <t>unausgeformt</t>
  </si>
  <si>
    <t>Tabelle: 1.5/ 2</t>
  </si>
  <si>
    <t>S t r u k t u r   d e r   H o l z e r t r ä g e   1 :   Mengen</t>
  </si>
  <si>
    <t>Werte in Prozent</t>
  </si>
  <si>
    <t>Tabelle: 1.5/ 3</t>
  </si>
  <si>
    <t>S t r u k t u r   d e r   H o l z e r t r ä g e   2 :   Werte</t>
  </si>
  <si>
    <t>Sägerundholz</t>
  </si>
  <si>
    <t xml:space="preserve">  Summe Sägeholz</t>
  </si>
  <si>
    <t>+ Erträge Bringungsanlagen</t>
  </si>
  <si>
    <t>-- Kosten Bringungsanlagen</t>
  </si>
  <si>
    <t>+ Erträge 1. Produktionsstufe</t>
  </si>
  <si>
    <t>+ Erträge Gebäude &amp; Anlagen</t>
  </si>
  <si>
    <t>-- Kosten Gebäude &amp; Anlagen</t>
  </si>
  <si>
    <t>= Deckungsbeitrag III</t>
  </si>
  <si>
    <t>4, in € je Hektar bezogen auf den Hiebsatz</t>
  </si>
  <si>
    <t>Holzerträge brutto</t>
  </si>
  <si>
    <t>-- Holzerntekosten netto</t>
  </si>
  <si>
    <t>Entgelte Maschinen &amp; sonstiges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</si>
  <si>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</si>
  <si>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</si>
  <si>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</si>
  <si>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</si>
  <si>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</si>
  <si>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</si>
  <si>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</si>
  <si>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= Deckungsbeitrag II</t>
  </si>
  <si>
    <t>= Deckungsbeitrag IV</t>
  </si>
  <si>
    <t>Mieten und Pachten</t>
  </si>
  <si>
    <t>Tabelle: 1.4/ 2</t>
  </si>
  <si>
    <t>Gebäude &amp; sonstige Anlagen</t>
  </si>
  <si>
    <t>Summe Holzproduktion</t>
  </si>
  <si>
    <t>Jagdbetrieb</t>
  </si>
  <si>
    <t>Summe Holzproduktion &amp; Jagd</t>
  </si>
  <si>
    <t>5, Deckungseinschläge (Werte in Efm/ha)</t>
  </si>
  <si>
    <t>6, Deckungseinschläge in % des Hiebsatzes (Werte in Prozent)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</si>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</sst>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8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4" fontId="4" fillId="0" borderId="0" xfId="0" applyNumberFormat="1" applyFont="1" applyAlignment="1">
      <alignment horizontal="right"/>
    </xf>
    <xf numFmtId="0" fontId="5" fillId="0" borderId="0" xfId="0" applyFont="1"/>
    <xf numFmtId="0" fontId="1" fillId="0" borderId="0" xfId="0" applyFont="1" applyAlignment="1">
      <alignment horizontal="center"/>
    </xf>
    <xf numFmtId="3" fontId="0" fillId="0" borderId="0" xfId="0" applyNumberFormat="1" applyAlignment="1">
      <alignment horizontal="right"/>
    </xf>
    <xf numFmtId="0" fontId="0" fillId="0" borderId="0" xfId="0" quotePrefix="1"/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0" fontId="7" fillId="0" borderId="1" xfId="0" applyFont="1" applyBorder="1"/>
    <xf numFmtId="4" fontId="0" fillId="0" borderId="0" xfId="0" applyNumberFormat="1"/>
    <xf numFmtId="3" fontId="3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4"/>
  <sheetViews>
    <sheetView tabSelected="1" workbookViewId="0">
      <selection activeCell="N7" sqref="N7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5" width="8.7109375" customWidth="1"/>
    <col min="6" max="6" width="10" customWidth="1"/>
    <col min="7" max="9" width="8.7109375" customWidth="1"/>
    <col min="10" max="10" width="8.85546875" customWidth="1"/>
    <col min="11" max="11" width="8.7109375" customWidth="1"/>
    <col min="12" max="12" width="9.7109375" customWidth="1"/>
    <col min="13" max="13" width="9.42578125" customWidth="1"/>
    <col min="14" max="14" width="9.14062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102</v>
      </c>
    </row>
    <row r="2" spans="1:15" ht="15.75" customHeight="1" x14ac:dyDescent="0.2">
      <c r="D2" s="36" t="s">
        <v>103</v>
      </c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5" ht="36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3"/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104</v>
      </c>
      <c r="E7" s="17">
        <v>4</v>
      </c>
      <c r="F7" s="17">
        <v>21</v>
      </c>
      <c r="G7" s="17">
        <v>4</v>
      </c>
      <c r="H7" s="17">
        <v>25</v>
      </c>
      <c r="I7" s="17">
        <v>19</v>
      </c>
      <c r="J7" s="17">
        <v>7</v>
      </c>
      <c r="K7" s="17">
        <v>22</v>
      </c>
      <c r="L7" s="17">
        <v>43</v>
      </c>
      <c r="M7" s="17">
        <v>15</v>
      </c>
      <c r="N7" s="17">
        <v>80</v>
      </c>
      <c r="O7" s="6"/>
    </row>
    <row r="8" spans="1:15" ht="12" customHeight="1" x14ac:dyDescent="0.2">
      <c r="E8" s="17"/>
      <c r="F8" s="17"/>
      <c r="G8" s="17"/>
      <c r="H8" s="17"/>
      <c r="I8" s="17"/>
      <c r="J8" s="17"/>
      <c r="K8" s="17"/>
      <c r="L8" s="17"/>
      <c r="M8" s="17"/>
      <c r="N8" s="17"/>
      <c r="O8" s="6"/>
    </row>
    <row r="9" spans="1:15" ht="12" customHeight="1" x14ac:dyDescent="0.2">
      <c r="B9" t="s">
        <v>105</v>
      </c>
      <c r="E9" s="17">
        <v>11095</v>
      </c>
      <c r="F9" s="17">
        <v>67859.850000000006</v>
      </c>
      <c r="G9" s="17">
        <v>5445</v>
      </c>
      <c r="H9" s="17">
        <v>110534.11</v>
      </c>
      <c r="I9" s="17">
        <v>65523</v>
      </c>
      <c r="J9" s="17">
        <v>52616.72</v>
      </c>
      <c r="K9" s="17">
        <v>19001</v>
      </c>
      <c r="L9" s="17">
        <v>129655.11</v>
      </c>
      <c r="M9" s="17">
        <v>164417.57</v>
      </c>
      <c r="N9" s="17">
        <v>313073.68</v>
      </c>
    </row>
    <row r="10" spans="1:15" ht="12" customHeight="1" x14ac:dyDescent="0.2">
      <c r="B10" t="s">
        <v>106</v>
      </c>
      <c r="E10" s="17">
        <f t="shared" ref="E10:N10" si="0">+E9/E7</f>
        <v>2773.75</v>
      </c>
      <c r="F10" s="17">
        <f t="shared" si="0"/>
        <v>3231.4214285714288</v>
      </c>
      <c r="G10" s="17">
        <f t="shared" si="0"/>
        <v>1361.25</v>
      </c>
      <c r="H10" s="17">
        <f t="shared" si="0"/>
        <v>4421.3644000000004</v>
      </c>
      <c r="I10" s="17">
        <f t="shared" si="0"/>
        <v>3448.5789473684213</v>
      </c>
      <c r="J10" s="17">
        <f t="shared" si="0"/>
        <v>7516.6742857142863</v>
      </c>
      <c r="K10" s="17">
        <f t="shared" si="0"/>
        <v>863.68181818181813</v>
      </c>
      <c r="L10" s="17">
        <f t="shared" si="0"/>
        <v>3015.2351162790696</v>
      </c>
      <c r="M10" s="17">
        <f t="shared" si="0"/>
        <v>10961.171333333334</v>
      </c>
      <c r="N10" s="17">
        <f t="shared" si="0"/>
        <v>3913.4209999999998</v>
      </c>
      <c r="O10" s="17"/>
    </row>
    <row r="11" spans="1:15" ht="12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r="12" spans="1:15" ht="12" customHeight="1" x14ac:dyDescent="0.2">
      <c r="B12" t="s">
        <v>107</v>
      </c>
      <c r="E12" s="17">
        <v>10141</v>
      </c>
      <c r="F12" s="17">
        <v>65644.25</v>
      </c>
      <c r="G12" s="17">
        <v>5297</v>
      </c>
      <c r="H12" s="17">
        <v>104193.71</v>
      </c>
      <c r="I12" s="17">
        <v>51117</v>
      </c>
      <c r="J12" s="17">
        <v>43898.53</v>
      </c>
      <c r="K12" s="17">
        <v>17843</v>
      </c>
      <c r="L12" s="17">
        <v>114837.71</v>
      </c>
      <c r="M12" s="17">
        <v>147610.78</v>
      </c>
      <c r="N12" s="17">
        <v>280291.49</v>
      </c>
      <c r="O12" s="17"/>
    </row>
    <row r="13" spans="1:15" ht="12" customHeight="1" x14ac:dyDescent="0.2">
      <c r="B13" t="s">
        <v>108</v>
      </c>
      <c r="E13" s="17">
        <f t="shared" ref="E13:N13" si="1">+E12/E7</f>
        <v>2535.25</v>
      </c>
      <c r="F13" s="17">
        <f t="shared" si="1"/>
        <v>3125.9166666666665</v>
      </c>
      <c r="G13" s="17">
        <f t="shared" si="1"/>
        <v>1324.25</v>
      </c>
      <c r="H13" s="17">
        <f t="shared" si="1"/>
        <v>4167.7484000000004</v>
      </c>
      <c r="I13" s="17">
        <f t="shared" si="1"/>
        <v>2690.3684210526317</v>
      </c>
      <c r="J13" s="17">
        <f t="shared" si="1"/>
        <v>6271.2185714285715</v>
      </c>
      <c r="K13" s="17">
        <f t="shared" si="1"/>
        <v>811.0454545454545</v>
      </c>
      <c r="L13" s="17">
        <f t="shared" si="1"/>
        <v>2670.6444186046515</v>
      </c>
      <c r="M13" s="17">
        <f t="shared" si="1"/>
        <v>9840.7186666666657</v>
      </c>
      <c r="N13" s="17">
        <f t="shared" si="1"/>
        <v>3503.6436249999997</v>
      </c>
      <c r="O13" s="17"/>
    </row>
    <row r="14" spans="1:15" ht="12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r="15" spans="1:15" ht="12" customHeight="1" x14ac:dyDescent="0.2">
      <c r="B15" t="s">
        <v>109</v>
      </c>
      <c r="E15" s="17">
        <v>66000</v>
      </c>
      <c r="F15" s="17">
        <v>452060</v>
      </c>
      <c r="G15" s="17">
        <v>27212</v>
      </c>
      <c r="H15" s="17">
        <v>666804</v>
      </c>
      <c r="I15" s="17">
        <v>249592</v>
      </c>
      <c r="J15" s="17">
        <v>211283</v>
      </c>
      <c r="K15" s="17">
        <v>104001</v>
      </c>
      <c r="L15" s="17">
        <v>651900</v>
      </c>
      <c r="M15" s="17">
        <v>917050</v>
      </c>
      <c r="N15" s="17">
        <v>1672951</v>
      </c>
      <c r="O15" s="17"/>
    </row>
    <row r="16" spans="1:15" ht="12" customHeight="1" x14ac:dyDescent="0.2">
      <c r="B16" t="s">
        <v>110</v>
      </c>
      <c r="E16" s="17">
        <f t="shared" ref="E16:N16" si="2">+E15/E7</f>
        <v>16500</v>
      </c>
      <c r="F16" s="17">
        <f t="shared" si="2"/>
        <v>21526.666666666668</v>
      </c>
      <c r="G16" s="17">
        <f t="shared" si="2"/>
        <v>6803</v>
      </c>
      <c r="H16" s="17">
        <f t="shared" si="2"/>
        <v>26672.16</v>
      </c>
      <c r="I16" s="17">
        <f t="shared" si="2"/>
        <v>13136.421052631578</v>
      </c>
      <c r="J16" s="17">
        <f t="shared" si="2"/>
        <v>30183.285714285714</v>
      </c>
      <c r="K16" s="17">
        <f t="shared" si="2"/>
        <v>4727.318181818182</v>
      </c>
      <c r="L16" s="17">
        <f t="shared" si="2"/>
        <v>15160.465116279071</v>
      </c>
      <c r="M16" s="17">
        <f t="shared" si="2"/>
        <v>61136.666666666664</v>
      </c>
      <c r="N16" s="17">
        <f t="shared" si="2"/>
        <v>20911.887500000001</v>
      </c>
      <c r="O16" s="17"/>
    </row>
    <row r="17" spans="2:15" ht="12" customHeight="1" x14ac:dyDescent="0.2">
      <c r="B17" t="s">
        <v>111</v>
      </c>
      <c r="E17" s="6">
        <f t="shared" ref="E17:N17" si="3">+E15/E12</f>
        <v>6.5082339019820532</v>
      </c>
      <c r="F17" s="6">
        <f t="shared" si="3"/>
        <v>6.8865132894350989</v>
      </c>
      <c r="G17" s="6">
        <f t="shared" si="3"/>
        <v>5.1372474985841041</v>
      </c>
      <c r="H17" s="6">
        <f t="shared" si="3"/>
        <v>6.3996569466621347</v>
      </c>
      <c r="I17" s="6">
        <f t="shared" si="3"/>
        <v>4.8827591603576108</v>
      </c>
      <c r="J17" s="6">
        <f t="shared" si="3"/>
        <v>4.8129857651269869</v>
      </c>
      <c r="K17" s="6">
        <f t="shared" si="3"/>
        <v>5.828672308468307</v>
      </c>
      <c r="L17" s="6">
        <f t="shared" si="3"/>
        <v>5.6767067194216949</v>
      </c>
      <c r="M17" s="6">
        <f t="shared" si="3"/>
        <v>6.2126221404696862</v>
      </c>
      <c r="N17" s="6">
        <f t="shared" si="3"/>
        <v>5.9686114623030475</v>
      </c>
      <c r="O17" s="6"/>
    </row>
    <row r="18" spans="2:15" ht="12" customHeight="1" x14ac:dyDescent="0.2">
      <c r="B18" t="s">
        <v>112</v>
      </c>
      <c r="E18" s="6">
        <v>-2.3675269607623348</v>
      </c>
      <c r="F18" s="6">
        <v>1.383062226804574</v>
      </c>
      <c r="G18" s="6">
        <v>-4.9501531018178095</v>
      </c>
      <c r="H18" s="6">
        <v>-2.9798622059849809</v>
      </c>
      <c r="I18" s="6">
        <v>0.67809060931354503</v>
      </c>
      <c r="J18" s="6">
        <v>-0.34290835337956499</v>
      </c>
      <c r="K18" s="6">
        <v>-0.82218294618203991</v>
      </c>
      <c r="L18" s="6">
        <v>1.2033888890098887</v>
      </c>
      <c r="M18" s="6">
        <v>-1.0043943245042219</v>
      </c>
      <c r="N18" s="6">
        <v>-0.18286098157737288</v>
      </c>
      <c r="O18" s="6"/>
    </row>
    <row r="19" spans="2:15" ht="12" customHeight="1" x14ac:dyDescent="0.2"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</row>
    <row r="20" spans="2:15" ht="12" customHeight="1" x14ac:dyDescent="0.2">
      <c r="B20" t="s">
        <v>113</v>
      </c>
      <c r="E20" s="17">
        <v>64973</v>
      </c>
      <c r="F20" s="17">
        <v>574177.31999999995</v>
      </c>
      <c r="G20" s="17">
        <v>26625</v>
      </c>
      <c r="H20" s="17">
        <v>778511.8</v>
      </c>
      <c r="I20" s="17">
        <v>302813.55</v>
      </c>
      <c r="J20" s="17">
        <v>310795.28000000003</v>
      </c>
      <c r="K20" s="17">
        <v>120447</v>
      </c>
      <c r="L20" s="17">
        <v>806991.83</v>
      </c>
      <c r="M20" s="17">
        <v>1130457.1200000001</v>
      </c>
      <c r="N20" s="17">
        <v>2057895.95</v>
      </c>
      <c r="O20" s="17"/>
    </row>
    <row r="21" spans="2:15" ht="12" customHeight="1" x14ac:dyDescent="0.2">
      <c r="B21" t="s">
        <v>114</v>
      </c>
      <c r="E21" s="17">
        <f t="shared" ref="E21:N21" si="4">+E20/E7</f>
        <v>16243.25</v>
      </c>
      <c r="F21" s="17">
        <f t="shared" si="4"/>
        <v>27341.77714285714</v>
      </c>
      <c r="G21" s="17">
        <f t="shared" si="4"/>
        <v>6656.25</v>
      </c>
      <c r="H21" s="17">
        <f t="shared" si="4"/>
        <v>31140.472000000002</v>
      </c>
      <c r="I21" s="17">
        <f t="shared" si="4"/>
        <v>15937.555263157894</v>
      </c>
      <c r="J21" s="17">
        <f t="shared" si="4"/>
        <v>44399.325714285718</v>
      </c>
      <c r="K21" s="17">
        <f t="shared" si="4"/>
        <v>5474.863636363636</v>
      </c>
      <c r="L21" s="17">
        <f t="shared" si="4"/>
        <v>18767.251860465116</v>
      </c>
      <c r="M21" s="17">
        <f t="shared" si="4"/>
        <v>75363.808000000005</v>
      </c>
      <c r="N21" s="17">
        <f t="shared" si="4"/>
        <v>25723.699375</v>
      </c>
      <c r="O21" s="17"/>
    </row>
    <row r="22" spans="2:15" ht="12" customHeight="1" x14ac:dyDescent="0.2">
      <c r="B22" t="s">
        <v>115</v>
      </c>
      <c r="E22" s="6">
        <f t="shared" ref="E22:N22" si="5">+E20/E12</f>
        <v>6.4069618380830295</v>
      </c>
      <c r="F22" s="6">
        <f t="shared" si="5"/>
        <v>8.7468029568469436</v>
      </c>
      <c r="G22" s="6">
        <f t="shared" si="5"/>
        <v>5.0264300547479701</v>
      </c>
      <c r="H22" s="6">
        <f t="shared" si="5"/>
        <v>7.4717734880541249</v>
      </c>
      <c r="I22" s="6">
        <f t="shared" si="5"/>
        <v>5.9239303949762308</v>
      </c>
      <c r="J22" s="6">
        <f t="shared" si="5"/>
        <v>7.0798562047521871</v>
      </c>
      <c r="K22" s="6">
        <f t="shared" si="5"/>
        <v>6.7503782996132937</v>
      </c>
      <c r="L22" s="6">
        <f t="shared" si="5"/>
        <v>7.0272372202475992</v>
      </c>
      <c r="M22" s="6">
        <f t="shared" si="5"/>
        <v>7.6583642468388833</v>
      </c>
      <c r="N22" s="6">
        <f t="shared" si="5"/>
        <v>7.3419851241291703</v>
      </c>
      <c r="O22" s="6"/>
    </row>
    <row r="23" spans="2:15" ht="12" customHeight="1" x14ac:dyDescent="0.2">
      <c r="B23" t="s">
        <v>116</v>
      </c>
      <c r="E23" s="6">
        <v>0.11653497074805393</v>
      </c>
      <c r="F23" s="6">
        <v>10.117782145943455</v>
      </c>
      <c r="G23" s="6">
        <v>-30.076191643687167</v>
      </c>
      <c r="H23" s="6">
        <v>3.8328082929433704</v>
      </c>
      <c r="I23" s="6">
        <v>4.7551259996098629</v>
      </c>
      <c r="J23" s="6">
        <v>16.097199635491091</v>
      </c>
      <c r="K23" s="6">
        <v>4.6945415809396378</v>
      </c>
      <c r="L23" s="6">
        <v>8.4939137632651409</v>
      </c>
      <c r="M23" s="6">
        <v>6.6197873042411297</v>
      </c>
      <c r="N23" s="6">
        <v>7.1979999650599673</v>
      </c>
      <c r="O23" s="6"/>
    </row>
    <row r="24" spans="2:15" ht="12" customHeight="1" x14ac:dyDescent="0.2"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</row>
    <row r="25" spans="2:15" ht="12" customHeight="1" x14ac:dyDescent="0.2">
      <c r="B25" t="s">
        <v>117</v>
      </c>
      <c r="E25" s="17">
        <f t="shared" ref="E25:N25" si="6">+E20-E15</f>
        <v>-1027</v>
      </c>
      <c r="F25" s="17">
        <f t="shared" si="6"/>
        <v>122117.31999999995</v>
      </c>
      <c r="G25" s="17">
        <f t="shared" si="6"/>
        <v>-587</v>
      </c>
      <c r="H25" s="17">
        <f t="shared" si="6"/>
        <v>111707.80000000005</v>
      </c>
      <c r="I25" s="17">
        <f t="shared" si="6"/>
        <v>53221.549999999988</v>
      </c>
      <c r="J25" s="17">
        <f t="shared" si="6"/>
        <v>99512.280000000028</v>
      </c>
      <c r="K25" s="17">
        <f t="shared" si="6"/>
        <v>16446</v>
      </c>
      <c r="L25" s="17">
        <f t="shared" si="6"/>
        <v>155091.82999999996</v>
      </c>
      <c r="M25" s="17">
        <f t="shared" si="6"/>
        <v>213407.12000000011</v>
      </c>
      <c r="N25" s="17">
        <f t="shared" si="6"/>
        <v>384944.94999999995</v>
      </c>
      <c r="O25" s="17"/>
    </row>
    <row r="26" spans="2:15" ht="12" customHeight="1" x14ac:dyDescent="0.2">
      <c r="B26" t="s">
        <v>118</v>
      </c>
      <c r="E26" s="17">
        <f t="shared" ref="E26:N26" si="7">+E25/E7</f>
        <v>-256.75</v>
      </c>
      <c r="F26" s="17">
        <f t="shared" si="7"/>
        <v>5815.1104761904735</v>
      </c>
      <c r="G26" s="17">
        <f t="shared" si="7"/>
        <v>-146.75</v>
      </c>
      <c r="H26" s="17">
        <f t="shared" si="7"/>
        <v>4468.3120000000017</v>
      </c>
      <c r="I26" s="17">
        <f t="shared" si="7"/>
        <v>2801.1342105263152</v>
      </c>
      <c r="J26" s="17">
        <f t="shared" si="7"/>
        <v>14216.040000000005</v>
      </c>
      <c r="K26" s="17">
        <f t="shared" si="7"/>
        <v>747.5454545454545</v>
      </c>
      <c r="L26" s="17">
        <f t="shared" si="7"/>
        <v>3606.7867441860453</v>
      </c>
      <c r="M26" s="17">
        <f t="shared" si="7"/>
        <v>14227.14133333334</v>
      </c>
      <c r="N26" s="17">
        <f t="shared" si="7"/>
        <v>4811.8118749999994</v>
      </c>
      <c r="O26" s="17"/>
    </row>
    <row r="27" spans="2:15" ht="12" customHeight="1" x14ac:dyDescent="0.2">
      <c r="B27" t="s">
        <v>119</v>
      </c>
      <c r="E27" s="6">
        <f t="shared" ref="E27:N27" si="8">+E25/E12</f>
        <v>-0.10127206389902377</v>
      </c>
      <c r="F27" s="6">
        <f t="shared" si="8"/>
        <v>1.8602896674118441</v>
      </c>
      <c r="G27" s="6">
        <f t="shared" si="8"/>
        <v>-0.11081744383613366</v>
      </c>
      <c r="H27" s="6">
        <f t="shared" si="8"/>
        <v>1.0721165413919904</v>
      </c>
      <c r="I27" s="6">
        <f t="shared" si="8"/>
        <v>1.0411712346186197</v>
      </c>
      <c r="J27" s="6">
        <f t="shared" si="8"/>
        <v>2.2668704396252002</v>
      </c>
      <c r="K27" s="6">
        <f t="shared" si="8"/>
        <v>0.92170599114498686</v>
      </c>
      <c r="L27" s="6">
        <f t="shared" si="8"/>
        <v>1.3505305008259043</v>
      </c>
      <c r="M27" s="6">
        <f t="shared" si="8"/>
        <v>1.4457421063691969</v>
      </c>
      <c r="N27" s="6">
        <f t="shared" si="8"/>
        <v>1.3733736618261223</v>
      </c>
      <c r="O27" s="6"/>
    </row>
    <row r="28" spans="2:15" ht="12" customHeight="1" x14ac:dyDescent="0.2"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</row>
    <row r="29" spans="2:15" ht="12" customHeight="1" x14ac:dyDescent="0.2">
      <c r="B29" t="s">
        <v>120</v>
      </c>
      <c r="E29" s="6">
        <f t="shared" ref="E29:N29" si="9">+E20/E15*100</f>
        <v>98.443939393939388</v>
      </c>
      <c r="F29" s="6">
        <f t="shared" si="9"/>
        <v>127.01352032915985</v>
      </c>
      <c r="G29" s="6">
        <f t="shared" si="9"/>
        <v>97.842863442598855</v>
      </c>
      <c r="H29" s="6">
        <f t="shared" si="9"/>
        <v>116.75271893989839</v>
      </c>
      <c r="I29" s="6">
        <f t="shared" si="9"/>
        <v>121.32341982114812</v>
      </c>
      <c r="J29" s="6">
        <f t="shared" si="9"/>
        <v>147.09904724942376</v>
      </c>
      <c r="K29" s="6">
        <f t="shared" si="9"/>
        <v>115.81330948740877</v>
      </c>
      <c r="L29" s="6">
        <f t="shared" si="9"/>
        <v>123.79073937720509</v>
      </c>
      <c r="M29" s="6">
        <f t="shared" si="9"/>
        <v>123.27104519928031</v>
      </c>
      <c r="N29" s="6">
        <f t="shared" si="9"/>
        <v>123.00993573631264</v>
      </c>
      <c r="O29" s="6"/>
    </row>
    <row r="30" spans="2:15" ht="12" customHeight="1" x14ac:dyDescent="0.2">
      <c r="B30" t="s">
        <v>121</v>
      </c>
      <c r="E30" s="6">
        <f t="shared" ref="E30:N30" si="10">+E25/E20*100</f>
        <v>-1.5806565804257151</v>
      </c>
      <c r="F30" s="6">
        <f t="shared" si="10"/>
        <v>21.268224248216555</v>
      </c>
      <c r="G30" s="6">
        <f t="shared" si="10"/>
        <v>-2.2046948356807512</v>
      </c>
      <c r="H30" s="6">
        <f t="shared" si="10"/>
        <v>14.348889766346515</v>
      </c>
      <c r="I30" s="6">
        <f t="shared" si="10"/>
        <v>17.575683122502276</v>
      </c>
      <c r="J30" s="6">
        <f t="shared" si="10"/>
        <v>32.018594362179506</v>
      </c>
      <c r="K30" s="6">
        <f t="shared" si="10"/>
        <v>13.65413833470323</v>
      </c>
      <c r="L30" s="6">
        <f t="shared" si="10"/>
        <v>19.218513030051366</v>
      </c>
      <c r="M30" s="6">
        <f t="shared" si="10"/>
        <v>18.87794912557144</v>
      </c>
      <c r="N30" s="6">
        <f t="shared" si="10"/>
        <v>18.705753806454595</v>
      </c>
      <c r="O30" s="6"/>
    </row>
    <row r="31" spans="2:15" ht="12" customHeight="1" x14ac:dyDescent="0.2"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2:15" ht="12" customHeight="1" x14ac:dyDescent="0.2"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5:15" ht="12" customHeight="1" x14ac:dyDescent="0.2"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5:15" ht="12" customHeight="1" x14ac:dyDescent="0.2"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activeCell="C24" sqref="C24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f>Holzertrag!C1</f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198</v>
      </c>
    </row>
    <row r="2" spans="1:15" ht="15.75" customHeight="1" x14ac:dyDescent="0.2">
      <c r="D2" s="36" t="s">
        <v>199</v>
      </c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 t="s">
        <v>200</v>
      </c>
      <c r="E3" s="37"/>
      <c r="F3" s="37"/>
      <c r="G3" s="37"/>
      <c r="H3" s="37"/>
      <c r="I3" s="37"/>
      <c r="J3" s="37"/>
      <c r="K3" s="37"/>
      <c r="L3" s="37"/>
      <c r="M3" s="37"/>
    </row>
    <row r="4" spans="1:15" ht="30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3"/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181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136</v>
      </c>
      <c r="E9" s="20">
        <v>95.988443834028985</v>
      </c>
      <c r="F9" s="20">
        <v>98.898499877110595</v>
      </c>
      <c r="G9" s="20">
        <v>94.836718620601062</v>
      </c>
      <c r="H9" s="20">
        <v>98.278352299761551</v>
      </c>
      <c r="I9" s="20">
        <v>99.548854460620277</v>
      </c>
      <c r="J9" s="20">
        <v>99.240992712437986</v>
      </c>
      <c r="K9" s="20">
        <v>99.13327126460571</v>
      </c>
      <c r="L9" s="20">
        <v>97.802588389071417</v>
      </c>
      <c r="M9" s="20">
        <v>99.22151216647103</v>
      </c>
      <c r="N9" s="20">
        <v>98.660905761659421</v>
      </c>
      <c r="O9" s="20"/>
    </row>
    <row r="10" spans="1:15" ht="12" customHeight="1" x14ac:dyDescent="0.2">
      <c r="B10" t="s">
        <v>137</v>
      </c>
      <c r="E10" s="20">
        <v>2.8187468480745088</v>
      </c>
      <c r="F10" s="20">
        <v>0.53325938615673896</v>
      </c>
      <c r="G10" s="20">
        <v>0.75115932051630185</v>
      </c>
      <c r="H10" s="20">
        <v>1.495733312081196</v>
      </c>
      <c r="I10" s="20">
        <v>-4.6142506083498541E-2</v>
      </c>
      <c r="J10" s="20">
        <v>0</v>
      </c>
      <c r="K10" s="20">
        <v>-9.1185206924232307E-2</v>
      </c>
      <c r="L10" s="20">
        <v>1.6640897787234048</v>
      </c>
      <c r="M10" s="20">
        <v>0.300300511710206</v>
      </c>
      <c r="N10" s="20">
        <v>0.81183934038846028</v>
      </c>
      <c r="O10" s="20"/>
    </row>
    <row r="11" spans="1:15" ht="12" customHeight="1" x14ac:dyDescent="0.2">
      <c r="B11" t="s">
        <v>138</v>
      </c>
      <c r="E11" s="20">
        <v>0.26708209491721835</v>
      </c>
      <c r="F11" s="20">
        <v>0.60859707256329809</v>
      </c>
      <c r="G11" s="20">
        <v>4.4121220588826287</v>
      </c>
      <c r="H11" s="20">
        <v>0.33989771006856112</v>
      </c>
      <c r="I11" s="20">
        <v>0.7992715033021186</v>
      </c>
      <c r="J11" s="20">
        <v>1.1208343530270419</v>
      </c>
      <c r="K11" s="20">
        <v>0.95791394231852167</v>
      </c>
      <c r="L11" s="20">
        <v>0.60094946875701583</v>
      </c>
      <c r="M11" s="20">
        <v>0.65020213519643544</v>
      </c>
      <c r="N11" s="20">
        <v>0.64854524491559395</v>
      </c>
      <c r="O11" s="20"/>
    </row>
    <row r="12" spans="1:15" ht="12" customHeight="1" x14ac:dyDescent="0.2">
      <c r="B12" t="s">
        <v>139</v>
      </c>
      <c r="E12" s="20">
        <v>0.92572722297928045</v>
      </c>
      <c r="F12" s="20">
        <v>-4.0356335830633736E-2</v>
      </c>
      <c r="G12" s="20">
        <v>0</v>
      </c>
      <c r="H12" s="20">
        <v>-0.11398332191130219</v>
      </c>
      <c r="I12" s="20">
        <v>-0.3019834578388888</v>
      </c>
      <c r="J12" s="20">
        <v>-0.36182706546501553</v>
      </c>
      <c r="K12" s="20">
        <v>0</v>
      </c>
      <c r="L12" s="20">
        <v>-6.7627636551836637E-2</v>
      </c>
      <c r="M12" s="20">
        <v>-0.17201481337767235</v>
      </c>
      <c r="N12" s="20">
        <v>-0.12129034696346387</v>
      </c>
      <c r="O12" s="20"/>
    </row>
    <row r="13" spans="1:15" ht="12.75" customHeight="1" x14ac:dyDescent="0.2">
      <c r="B13" s="18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3.5" customHeight="1" x14ac:dyDescent="0.2">
      <c r="A14" s="19" t="s">
        <v>182</v>
      </c>
      <c r="B14" s="5"/>
      <c r="C14" s="5"/>
      <c r="D14" s="5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6" customHeight="1" x14ac:dyDescent="0.2">
      <c r="A15" s="19"/>
      <c r="B15" s="5"/>
      <c r="C15" s="5"/>
      <c r="D15" s="5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</row>
    <row r="16" spans="1:15" ht="12" customHeight="1" x14ac:dyDescent="0.2">
      <c r="B16" t="s">
        <v>183</v>
      </c>
      <c r="E16" s="20">
        <v>3.3817692814589138</v>
      </c>
      <c r="F16" s="20">
        <v>3.9888604030201162</v>
      </c>
      <c r="G16" s="20">
        <v>22.078741392338291</v>
      </c>
      <c r="H16" s="20">
        <v>0.36910514815300088</v>
      </c>
      <c r="I16" s="20">
        <v>1.0196276982827648</v>
      </c>
      <c r="J16" s="20">
        <v>1.55602087495365E-2</v>
      </c>
      <c r="K16" s="20">
        <v>9.9431187408325261</v>
      </c>
      <c r="L16" s="20">
        <v>1.9270459393770409</v>
      </c>
      <c r="M16" s="20">
        <v>0.82564188920636106</v>
      </c>
      <c r="N16" s="20">
        <v>1.7779111096569069</v>
      </c>
      <c r="O16" s="20"/>
    </row>
    <row r="17" spans="1:15" ht="12" customHeight="1" x14ac:dyDescent="0.2">
      <c r="B17" t="s">
        <v>184</v>
      </c>
      <c r="E17" s="20">
        <v>0</v>
      </c>
      <c r="F17" s="20">
        <v>0</v>
      </c>
      <c r="G17" s="20">
        <v>0</v>
      </c>
      <c r="H17" s="20">
        <v>0</v>
      </c>
      <c r="I17" s="20">
        <v>0.74730161803719841</v>
      </c>
      <c r="J17" s="20">
        <v>0</v>
      </c>
      <c r="K17" s="20">
        <v>0</v>
      </c>
      <c r="L17" s="20">
        <v>0.28741999363163634</v>
      </c>
      <c r="M17" s="20">
        <v>0</v>
      </c>
      <c r="N17" s="20">
        <v>0.11155461967359208</v>
      </c>
      <c r="O17" s="20"/>
    </row>
    <row r="18" spans="1:15" ht="12" customHeight="1" x14ac:dyDescent="0.2">
      <c r="B18" t="s">
        <v>185</v>
      </c>
      <c r="E18" s="20">
        <v>78.95672958421433</v>
      </c>
      <c r="F18" s="20">
        <v>93.952148332168406</v>
      </c>
      <c r="G18" s="20">
        <v>77.921258607661713</v>
      </c>
      <c r="H18" s="20">
        <v>99.537842115322121</v>
      </c>
      <c r="I18" s="20">
        <v>96.28218873476618</v>
      </c>
      <c r="J18" s="20">
        <v>99.984439791250466</v>
      </c>
      <c r="K18" s="20">
        <v>90.023127743965262</v>
      </c>
      <c r="L18" s="20">
        <v>95.414115232269538</v>
      </c>
      <c r="M18" s="20">
        <v>98.139556151383928</v>
      </c>
      <c r="N18" s="20">
        <v>96.614577912398531</v>
      </c>
      <c r="O18" s="20"/>
    </row>
    <row r="19" spans="1:15" ht="12" customHeight="1" x14ac:dyDescent="0.2">
      <c r="B19" t="s">
        <v>186</v>
      </c>
      <c r="E19" s="20">
        <v>0</v>
      </c>
      <c r="F19" s="20">
        <v>0.15898132997379838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7.9519072289001833E-2</v>
      </c>
      <c r="N19" s="20">
        <v>4.4078811618710745E-2</v>
      </c>
      <c r="O19" s="20"/>
    </row>
    <row r="20" spans="1:15" ht="12" customHeight="1" x14ac:dyDescent="0.2">
      <c r="B20" t="s">
        <v>187</v>
      </c>
      <c r="E20" s="20">
        <v>9.4375203656226621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0.82459821909239128</v>
      </c>
      <c r="M20" s="20">
        <v>0</v>
      </c>
      <c r="N20" s="20">
        <v>0.32004642249163273</v>
      </c>
      <c r="O20" s="20"/>
    </row>
    <row r="21" spans="1:15" ht="12" customHeight="1" x14ac:dyDescent="0.2">
      <c r="B21" t="s">
        <v>188</v>
      </c>
      <c r="E21" s="20">
        <v>8.2239807687040969</v>
      </c>
      <c r="F21" s="20">
        <v>1.9000099348376851</v>
      </c>
      <c r="G21" s="20">
        <v>0</v>
      </c>
      <c r="H21" s="20">
        <v>9.3052736524883287E-2</v>
      </c>
      <c r="I21" s="20">
        <v>1.9508819489138622</v>
      </c>
      <c r="J21" s="20">
        <v>0</v>
      </c>
      <c r="K21" s="20">
        <v>3.3753515202212779E-2</v>
      </c>
      <c r="L21" s="20">
        <v>1.5468206156294042</v>
      </c>
      <c r="M21" s="20">
        <v>0.95528288712070986</v>
      </c>
      <c r="N21" s="20">
        <v>1.1318311241606185</v>
      </c>
      <c r="O21" s="20"/>
    </row>
    <row r="22" spans="1:15" ht="12" customHeight="1" x14ac:dyDescent="0.2">
      <c r="B22" t="s">
        <v>189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/>
    </row>
    <row r="23" spans="1:15" ht="12" customHeight="1" x14ac:dyDescent="0.2"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</row>
    <row r="24" spans="1:15" ht="13.5" customHeight="1" x14ac:dyDescent="0.2">
      <c r="A24" s="4" t="s">
        <v>190</v>
      </c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</row>
    <row r="25" spans="1:15" ht="6" customHeight="1" x14ac:dyDescent="0.2">
      <c r="A25" s="4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</row>
    <row r="26" spans="1:15" ht="12" customHeight="1" x14ac:dyDescent="0.2">
      <c r="B26" t="s">
        <v>191</v>
      </c>
      <c r="E26" s="20">
        <v>62.934734432280507</v>
      </c>
      <c r="F26" s="20">
        <v>87.812148609379932</v>
      </c>
      <c r="G26" s="20">
        <v>37.397290220175556</v>
      </c>
      <c r="H26" s="20">
        <v>87.790762341841344</v>
      </c>
      <c r="I26" s="20">
        <v>89.454981203977127</v>
      </c>
      <c r="J26" s="20">
        <v>99.588980197922751</v>
      </c>
      <c r="K26" s="20">
        <v>80.611964402719622</v>
      </c>
      <c r="L26" s="20">
        <v>88.243808044612393</v>
      </c>
      <c r="M26" s="20">
        <v>89.310260053832295</v>
      </c>
      <c r="N26" s="20">
        <v>88.395683980101268</v>
      </c>
      <c r="O26" s="20"/>
    </row>
    <row r="27" spans="1:15" ht="12" customHeight="1" x14ac:dyDescent="0.2">
      <c r="B27" t="s">
        <v>192</v>
      </c>
      <c r="E27" s="20">
        <v>37.065265567719507</v>
      </c>
      <c r="F27" s="20">
        <v>12.187851390620061</v>
      </c>
      <c r="G27" s="20">
        <v>62.602709779824451</v>
      </c>
      <c r="H27" s="20">
        <v>12.209237658158658</v>
      </c>
      <c r="I27" s="20">
        <v>10.545018796022877</v>
      </c>
      <c r="J27" s="20">
        <v>0.41101980207725675</v>
      </c>
      <c r="K27" s="20">
        <v>19.388035597280386</v>
      </c>
      <c r="L27" s="20">
        <v>11.756191955387612</v>
      </c>
      <c r="M27" s="20">
        <v>10.68973994616772</v>
      </c>
      <c r="N27" s="20">
        <v>11.604316019898725</v>
      </c>
      <c r="O27" s="20"/>
    </row>
    <row r="28" spans="1:15" ht="12.75" customHeight="1" x14ac:dyDescent="0.2"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</row>
    <row r="29" spans="1:15" ht="13.5" customHeight="1" x14ac:dyDescent="0.2">
      <c r="A29" s="4" t="s">
        <v>193</v>
      </c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</row>
    <row r="30" spans="1:15" ht="6" customHeight="1" x14ac:dyDescent="0.2">
      <c r="A30" s="4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15" ht="12" customHeight="1" x14ac:dyDescent="0.2">
      <c r="B31" t="s">
        <v>203</v>
      </c>
      <c r="E31" s="20">
        <v>31.474730978159108</v>
      </c>
      <c r="F31" s="20">
        <v>64.064306035522421</v>
      </c>
      <c r="G31" s="20">
        <v>26.709097072721772</v>
      </c>
      <c r="H31" s="20">
        <v>56.719698124519724</v>
      </c>
      <c r="I31" s="20">
        <v>62.125914704068784</v>
      </c>
      <c r="J31" s="20">
        <v>63.942138430152319</v>
      </c>
      <c r="K31" s="20">
        <v>57.597796899830179</v>
      </c>
      <c r="L31" s="20">
        <v>59.79374105421752</v>
      </c>
      <c r="M31" s="20">
        <v>59.397312246466285</v>
      </c>
      <c r="N31" s="20">
        <v>59.447598506290177</v>
      </c>
      <c r="O31" s="20"/>
    </row>
    <row r="32" spans="1:15" ht="12" customHeight="1" x14ac:dyDescent="0.2">
      <c r="B32" t="s">
        <v>194</v>
      </c>
      <c r="E32" s="20">
        <v>0.34211451474345328</v>
      </c>
      <c r="F32" s="20">
        <v>1.0259561435281027E-2</v>
      </c>
      <c r="G32" s="20">
        <v>0</v>
      </c>
      <c r="H32" s="20">
        <v>0.26604568214672958</v>
      </c>
      <c r="I32" s="20">
        <v>3.3520962902356698E-2</v>
      </c>
      <c r="J32" s="20">
        <v>0.39005086476638134</v>
      </c>
      <c r="K32" s="20">
        <v>2.9118581285421118E-2</v>
      </c>
      <c r="L32" s="20">
        <v>0.30665132376367921</v>
      </c>
      <c r="M32" s="20">
        <v>0.1046326078580747</v>
      </c>
      <c r="N32" s="20">
        <v>0.17869446551052859</v>
      </c>
      <c r="O32" s="20"/>
    </row>
    <row r="33" spans="2:15" s="15" customFormat="1" ht="12" customHeight="1" x14ac:dyDescent="0.2">
      <c r="B33" s="15" t="s">
        <v>204</v>
      </c>
      <c r="E33" s="31">
        <v>31.816845492902562</v>
      </c>
      <c r="F33" s="31">
        <v>64.074565596957697</v>
      </c>
      <c r="G33" s="31">
        <v>26.709097072721772</v>
      </c>
      <c r="H33" s="31">
        <v>56.985743806666456</v>
      </c>
      <c r="I33" s="31">
        <v>62.159435666971142</v>
      </c>
      <c r="J33" s="31">
        <v>64.332189294918706</v>
      </c>
      <c r="K33" s="31">
        <v>57.626915481115603</v>
      </c>
      <c r="L33" s="31">
        <v>60.100392377981201</v>
      </c>
      <c r="M33" s="31">
        <v>59.501944854324357</v>
      </c>
      <c r="N33" s="31">
        <v>59.626292971800709</v>
      </c>
      <c r="O33" s="31"/>
    </row>
    <row r="34" spans="2:15" ht="12" customHeight="1" x14ac:dyDescent="0.2">
      <c r="B34" t="s">
        <v>195</v>
      </c>
      <c r="E34" s="20">
        <v>18.191370621076736</v>
      </c>
      <c r="F34" s="20">
        <v>17.551296482645316</v>
      </c>
      <c r="G34" s="20">
        <v>19.760989372201077</v>
      </c>
      <c r="H34" s="20">
        <v>30.52085696085955</v>
      </c>
      <c r="I34" s="20">
        <v>28.239820904097829</v>
      </c>
      <c r="J34" s="20">
        <v>27.056053629193066</v>
      </c>
      <c r="K34" s="20">
        <v>26.027409665508429</v>
      </c>
      <c r="L34" s="20">
        <v>23.936447437357501</v>
      </c>
      <c r="M34" s="20">
        <v>26.558069075660928</v>
      </c>
      <c r="N34" s="20">
        <v>25.510010667155807</v>
      </c>
      <c r="O34" s="20"/>
    </row>
    <row r="35" spans="2:15" ht="12" customHeight="1" x14ac:dyDescent="0.2">
      <c r="B35" t="s">
        <v>196</v>
      </c>
      <c r="E35" s="20">
        <v>49.991783886020706</v>
      </c>
      <c r="F35" s="20">
        <v>18.374137920396979</v>
      </c>
      <c r="G35" s="20">
        <v>53.529913555077158</v>
      </c>
      <c r="H35" s="20">
        <v>12.493399232474001</v>
      </c>
      <c r="I35" s="20">
        <v>9.600743428931036</v>
      </c>
      <c r="J35" s="20">
        <v>8.6117570758882263</v>
      </c>
      <c r="K35" s="20">
        <v>16.345674853375964</v>
      </c>
      <c r="L35" s="20">
        <v>15.963160184661303</v>
      </c>
      <c r="M35" s="20">
        <v>13.93998607001472</v>
      </c>
      <c r="N35" s="20">
        <v>14.86369636104348</v>
      </c>
      <c r="O35" s="20"/>
    </row>
    <row r="36" spans="2:15" ht="12" customHeight="1" x14ac:dyDescent="0.2">
      <c r="B36" t="s">
        <v>197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/>
    </row>
    <row r="37" spans="2:15" ht="3" customHeight="1" x14ac:dyDescent="0.2"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2:M2"/>
    <mergeCell ref="D3:M3"/>
    <mergeCell ref="D1:M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7"/>
  <sheetViews>
    <sheetView workbookViewId="0">
      <selection activeCell="C24" sqref="C24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1</v>
      </c>
      <c r="C1" s="12">
        <f>Holzertrag!C1</f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201</v>
      </c>
    </row>
    <row r="2" spans="1:15" ht="15.75" customHeight="1" x14ac:dyDescent="0.2">
      <c r="D2" s="36" t="s">
        <v>202</v>
      </c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 t="s">
        <v>200</v>
      </c>
      <c r="E3" s="37"/>
      <c r="F3" s="37"/>
      <c r="G3" s="37"/>
      <c r="H3" s="37"/>
      <c r="I3" s="37"/>
      <c r="J3" s="37"/>
      <c r="K3" s="37"/>
      <c r="L3" s="37"/>
      <c r="M3" s="37"/>
    </row>
    <row r="4" spans="1:15" ht="30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3"/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181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136</v>
      </c>
      <c r="E9" s="20">
        <v>99.303954388426689</v>
      </c>
      <c r="F9" s="20">
        <v>99.502013568375574</v>
      </c>
      <c r="G9" s="20">
        <v>95.267140989879238</v>
      </c>
      <c r="H9" s="20">
        <v>98.034236140810449</v>
      </c>
      <c r="I9" s="20">
        <v>99.915305755493364</v>
      </c>
      <c r="J9" s="20">
        <v>99.899227408980082</v>
      </c>
      <c r="K9" s="20">
        <v>99.35155949835287</v>
      </c>
      <c r="L9" s="20">
        <v>98.180660317222561</v>
      </c>
      <c r="M9" s="20">
        <v>99.564619789499559</v>
      </c>
      <c r="N9" s="20">
        <v>99.022474197779331</v>
      </c>
      <c r="O9" s="20"/>
    </row>
    <row r="10" spans="1:15" ht="12" customHeight="1" x14ac:dyDescent="0.2">
      <c r="B10" t="s">
        <v>137</v>
      </c>
      <c r="E10" s="20">
        <v>1.1796867676597713</v>
      </c>
      <c r="F10" s="20">
        <v>0.25554672211185508</v>
      </c>
      <c r="G10" s="20">
        <v>0.16106488888825893</v>
      </c>
      <c r="H10" s="20">
        <v>1.7684997467469628</v>
      </c>
      <c r="I10" s="20">
        <v>-3.814375040858E-2</v>
      </c>
      <c r="J10" s="20">
        <v>0</v>
      </c>
      <c r="K10" s="20">
        <v>-0.16194455526731322</v>
      </c>
      <c r="L10" s="20">
        <v>1.6553459065507856</v>
      </c>
      <c r="M10" s="20">
        <v>0.24657461586867599</v>
      </c>
      <c r="N10" s="20">
        <v>0.7643070877967123</v>
      </c>
      <c r="O10" s="20"/>
    </row>
    <row r="11" spans="1:15" ht="12" customHeight="1" x14ac:dyDescent="0.2">
      <c r="B11" t="s">
        <v>138</v>
      </c>
      <c r="E11" s="20">
        <v>0.28242870902709744</v>
      </c>
      <c r="F11" s="20">
        <v>0.2894697432817338</v>
      </c>
      <c r="G11" s="20">
        <v>4.5717941212324895</v>
      </c>
      <c r="H11" s="20">
        <v>0.2907815520836276</v>
      </c>
      <c r="I11" s="20">
        <v>0.46572954030167124</v>
      </c>
      <c r="J11" s="20">
        <v>0.42638180348217525</v>
      </c>
      <c r="K11" s="20">
        <v>0.81038505691445673</v>
      </c>
      <c r="L11" s="20">
        <v>0.37660339989156838</v>
      </c>
      <c r="M11" s="20">
        <v>0.34002367143757489</v>
      </c>
      <c r="N11" s="20">
        <v>0.37971707652564118</v>
      </c>
      <c r="O11" s="20"/>
    </row>
    <row r="12" spans="1:15" ht="12" customHeight="1" x14ac:dyDescent="0.2">
      <c r="B12" t="s">
        <v>139</v>
      </c>
      <c r="E12" s="20">
        <v>-0.76606986511356734</v>
      </c>
      <c r="F12" s="20">
        <v>-4.7030033769146509E-2</v>
      </c>
      <c r="G12" s="20">
        <v>0</v>
      </c>
      <c r="H12" s="20">
        <v>-9.3517439641028821E-2</v>
      </c>
      <c r="I12" s="20">
        <v>-0.34289154538644706</v>
      </c>
      <c r="J12" s="20">
        <v>-0.32560921246226393</v>
      </c>
      <c r="K12" s="20">
        <v>0</v>
      </c>
      <c r="L12" s="20">
        <v>-0.21260962366492653</v>
      </c>
      <c r="M12" s="20">
        <v>-0.15121807680580437</v>
      </c>
      <c r="N12" s="20">
        <v>-0.16649836210167879</v>
      </c>
      <c r="O12" s="20"/>
    </row>
    <row r="13" spans="1:15" x14ac:dyDescent="0.2">
      <c r="B13" s="18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3.5" customHeight="1" x14ac:dyDescent="0.2">
      <c r="A14" s="19" t="s">
        <v>182</v>
      </c>
      <c r="B14" s="5"/>
      <c r="C14" s="5"/>
      <c r="D14" s="5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6" customHeight="1" x14ac:dyDescent="0.2">
      <c r="A15" s="19"/>
      <c r="B15" s="5"/>
      <c r="C15" s="5"/>
      <c r="D15" s="5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</row>
    <row r="16" spans="1:15" ht="12" customHeight="1" x14ac:dyDescent="0.2">
      <c r="B16" t="s">
        <v>183</v>
      </c>
      <c r="E16" s="20">
        <v>2.5674865549670502</v>
      </c>
      <c r="F16" s="20">
        <v>1.9574780309351048</v>
      </c>
      <c r="G16" s="20">
        <v>14.116825958842039</v>
      </c>
      <c r="H16" s="20">
        <v>8.6488299869805343E-2</v>
      </c>
      <c r="I16" s="20">
        <v>0.40212648130622808</v>
      </c>
      <c r="J16" s="20">
        <v>1.0677402638088158E-2</v>
      </c>
      <c r="K16" s="20">
        <v>7.1650287626968652</v>
      </c>
      <c r="L16" s="20">
        <v>0.90310203619782281</v>
      </c>
      <c r="M16" s="20">
        <v>0.26560261017534531</v>
      </c>
      <c r="N16" s="20">
        <v>0.88570511391713336</v>
      </c>
      <c r="O16" s="20"/>
    </row>
    <row r="17" spans="1:15" ht="12" customHeight="1" x14ac:dyDescent="0.2">
      <c r="B17" t="s">
        <v>184</v>
      </c>
      <c r="E17" s="20">
        <v>0</v>
      </c>
      <c r="F17" s="20">
        <v>0</v>
      </c>
      <c r="G17" s="20">
        <v>0</v>
      </c>
      <c r="H17" s="20">
        <v>0</v>
      </c>
      <c r="I17" s="20">
        <v>8.1207810513300449E-2</v>
      </c>
      <c r="J17" s="20">
        <v>0</v>
      </c>
      <c r="K17" s="20">
        <v>0</v>
      </c>
      <c r="L17" s="20">
        <v>2.9806636917331174E-2</v>
      </c>
      <c r="M17" s="20">
        <v>0</v>
      </c>
      <c r="N17" s="20">
        <v>1.1328732190078511E-2</v>
      </c>
      <c r="O17" s="20"/>
    </row>
    <row r="18" spans="1:15" ht="12" customHeight="1" x14ac:dyDescent="0.2">
      <c r="B18" t="s">
        <v>185</v>
      </c>
      <c r="E18" s="20">
        <v>74.965677035919299</v>
      </c>
      <c r="F18" s="20">
        <v>96.204709849759709</v>
      </c>
      <c r="G18" s="20">
        <v>85.883174041157972</v>
      </c>
      <c r="H18" s="20">
        <v>99.852845291513148</v>
      </c>
      <c r="I18" s="20">
        <v>97.855096380121978</v>
      </c>
      <c r="J18" s="20">
        <v>99.98932259736192</v>
      </c>
      <c r="K18" s="20">
        <v>92.815102031142104</v>
      </c>
      <c r="L18" s="20">
        <v>96.720943668915922</v>
      </c>
      <c r="M18" s="20">
        <v>98.836386687701008</v>
      </c>
      <c r="N18" s="20">
        <v>97.702642150712364</v>
      </c>
      <c r="O18" s="20"/>
    </row>
    <row r="19" spans="1:15" ht="12" customHeight="1" x14ac:dyDescent="0.2">
      <c r="B19" t="s">
        <v>186</v>
      </c>
      <c r="E19" s="20">
        <v>0</v>
      </c>
      <c r="F19" s="20">
        <v>0.2109369086699299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0.11182581833181322</v>
      </c>
      <c r="N19" s="20">
        <v>6.32002491509501E-2</v>
      </c>
      <c r="O19" s="20"/>
    </row>
    <row r="20" spans="1:15" ht="12" customHeight="1" x14ac:dyDescent="0.2">
      <c r="B20" t="s">
        <v>187</v>
      </c>
      <c r="E20" s="20">
        <v>10.534073897762511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0.7345769753229352</v>
      </c>
      <c r="M20" s="20">
        <v>0</v>
      </c>
      <c r="N20" s="20">
        <v>0.27919371948979221</v>
      </c>
      <c r="O20" s="20"/>
    </row>
    <row r="21" spans="1:15" ht="12" customHeight="1" x14ac:dyDescent="0.2">
      <c r="B21" t="s">
        <v>188</v>
      </c>
      <c r="E21" s="20">
        <v>11.932762511351143</v>
      </c>
      <c r="F21" s="20">
        <v>1.6268752106352531</v>
      </c>
      <c r="G21" s="20">
        <v>0</v>
      </c>
      <c r="H21" s="20">
        <v>6.0666408617041437E-2</v>
      </c>
      <c r="I21" s="20">
        <v>1.6615693280584967</v>
      </c>
      <c r="J21" s="20">
        <v>0</v>
      </c>
      <c r="K21" s="20">
        <v>1.9869206161007562E-2</v>
      </c>
      <c r="L21" s="20">
        <v>1.6115706826459999</v>
      </c>
      <c r="M21" s="20">
        <v>0.7861848837918286</v>
      </c>
      <c r="N21" s="20">
        <v>1.0579300345396676</v>
      </c>
      <c r="O21" s="20"/>
    </row>
    <row r="22" spans="1:15" ht="12" customHeight="1" x14ac:dyDescent="0.2">
      <c r="B22" t="s">
        <v>189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/>
    </row>
    <row r="23" spans="1:15" x14ac:dyDescent="0.2"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</row>
    <row r="24" spans="1:15" ht="13.5" customHeight="1" x14ac:dyDescent="0.2">
      <c r="A24" s="4" t="s">
        <v>190</v>
      </c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</row>
    <row r="25" spans="1:15" ht="6" customHeight="1" x14ac:dyDescent="0.2">
      <c r="A25" s="4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</row>
    <row r="26" spans="1:15" ht="12" customHeight="1" x14ac:dyDescent="0.2">
      <c r="B26" t="s">
        <v>191</v>
      </c>
      <c r="E26" s="20">
        <v>60.237387693011478</v>
      </c>
      <c r="F26" s="20">
        <v>90.433459430191803</v>
      </c>
      <c r="G26" s="20">
        <v>36.01788487631611</v>
      </c>
      <c r="H26" s="20">
        <v>89.733311444475632</v>
      </c>
      <c r="I26" s="20">
        <v>90.986646499519722</v>
      </c>
      <c r="J26" s="20">
        <v>99.699384109453376</v>
      </c>
      <c r="K26" s="20">
        <v>82.753079185372144</v>
      </c>
      <c r="L26" s="20">
        <v>90.075019272387081</v>
      </c>
      <c r="M26" s="20">
        <v>91.250902131619696</v>
      </c>
      <c r="N26" s="20">
        <v>90.338647444329297</v>
      </c>
      <c r="O26" s="20"/>
    </row>
    <row r="27" spans="1:15" ht="12" customHeight="1" x14ac:dyDescent="0.2">
      <c r="B27" t="s">
        <v>192</v>
      </c>
      <c r="E27" s="20">
        <v>39.762612306988515</v>
      </c>
      <c r="F27" s="20">
        <v>9.5665405698081809</v>
      </c>
      <c r="G27" s="20">
        <v>63.98211512368389</v>
      </c>
      <c r="H27" s="20">
        <v>10.266688555524366</v>
      </c>
      <c r="I27" s="20">
        <v>9.0133535004802692</v>
      </c>
      <c r="J27" s="20">
        <v>0.30061589054662857</v>
      </c>
      <c r="K27" s="20">
        <v>17.246920814627838</v>
      </c>
      <c r="L27" s="20">
        <v>9.9249807276129385</v>
      </c>
      <c r="M27" s="20">
        <v>8.7490978683802965</v>
      </c>
      <c r="N27" s="20">
        <v>9.6613525556707032</v>
      </c>
      <c r="O27" s="20"/>
    </row>
    <row r="28" spans="1:15" x14ac:dyDescent="0.2"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</row>
    <row r="29" spans="1:15" ht="13.5" customHeight="1" x14ac:dyDescent="0.2">
      <c r="A29" s="4" t="s">
        <v>193</v>
      </c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</row>
    <row r="30" spans="1:15" ht="6" customHeight="1" x14ac:dyDescent="0.2">
      <c r="A30" s="4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15" ht="12" customHeight="1" x14ac:dyDescent="0.2">
      <c r="B31" t="s">
        <v>203</v>
      </c>
      <c r="E31" s="20">
        <v>49.325835431999955</v>
      </c>
      <c r="F31" s="20">
        <v>78.199863787854028</v>
      </c>
      <c r="G31" s="20">
        <v>37.791984942705739</v>
      </c>
      <c r="H31" s="20">
        <v>73.603138083207924</v>
      </c>
      <c r="I31" s="20">
        <v>78.20855460324529</v>
      </c>
      <c r="J31" s="20">
        <v>81.600782318104663</v>
      </c>
      <c r="K31" s="20">
        <v>72.026498414710062</v>
      </c>
      <c r="L31" s="20">
        <v>75.956710263069155</v>
      </c>
      <c r="M31" s="20">
        <v>76.161042015898289</v>
      </c>
      <c r="N31" s="20">
        <v>75.856977460644543</v>
      </c>
      <c r="O31" s="20"/>
    </row>
    <row r="32" spans="1:15" ht="12" customHeight="1" x14ac:dyDescent="0.2">
      <c r="B32" t="s">
        <v>194</v>
      </c>
      <c r="E32" s="20">
        <v>0.48040880322201474</v>
      </c>
      <c r="F32" s="20">
        <v>8.0559326965744908E-3</v>
      </c>
      <c r="G32" s="20">
        <v>0</v>
      </c>
      <c r="H32" s="20">
        <v>0.27880300085483262</v>
      </c>
      <c r="I32" s="20">
        <v>2.5449359628830444E-2</v>
      </c>
      <c r="J32" s="20">
        <v>0.30793831550760492</v>
      </c>
      <c r="K32" s="20">
        <v>1.7038540272382028E-2</v>
      </c>
      <c r="L32" s="20">
        <v>0.32056431939499608</v>
      </c>
      <c r="M32" s="20">
        <v>8.2492159693886527E-2</v>
      </c>
      <c r="N32" s="20">
        <v>0.16939306081832198</v>
      </c>
      <c r="O32" s="20"/>
    </row>
    <row r="33" spans="2:15" s="15" customFormat="1" ht="12" customHeight="1" x14ac:dyDescent="0.2">
      <c r="B33" s="15" t="s">
        <v>204</v>
      </c>
      <c r="E33" s="31">
        <v>49.806244235221968</v>
      </c>
      <c r="F33" s="31">
        <v>78.207919720550606</v>
      </c>
      <c r="G33" s="31">
        <v>37.791984942705739</v>
      </c>
      <c r="H33" s="31">
        <v>73.88194108406276</v>
      </c>
      <c r="I33" s="31">
        <v>78.234003962874127</v>
      </c>
      <c r="J33" s="31">
        <v>81.908720633612262</v>
      </c>
      <c r="K33" s="31">
        <v>72.043536954982443</v>
      </c>
      <c r="L33" s="31">
        <v>76.277274582464145</v>
      </c>
      <c r="M33" s="31">
        <v>76.243534175592174</v>
      </c>
      <c r="N33" s="31">
        <v>76.026370521462866</v>
      </c>
      <c r="O33" s="31"/>
    </row>
    <row r="34" spans="2:15" ht="12" customHeight="1" x14ac:dyDescent="0.2">
      <c r="B34" t="s">
        <v>195</v>
      </c>
      <c r="E34" s="30">
        <v>17.469391834011972</v>
      </c>
      <c r="F34" s="30">
        <v>11.11453134620583</v>
      </c>
      <c r="G34" s="30">
        <v>16.22873117876961</v>
      </c>
      <c r="H34" s="30">
        <v>19.056010747347081</v>
      </c>
      <c r="I34" s="30">
        <v>16.966010632186354</v>
      </c>
      <c r="J34" s="30">
        <v>14.538954113217152</v>
      </c>
      <c r="K34" s="30">
        <v>16.298508853403266</v>
      </c>
      <c r="L34" s="30">
        <v>14.464881561587264</v>
      </c>
      <c r="M34" s="30">
        <v>16.324682074155493</v>
      </c>
      <c r="N34" s="30">
        <v>15.61638675667106</v>
      </c>
      <c r="O34" s="20"/>
    </row>
    <row r="35" spans="2:15" ht="12" customHeight="1" x14ac:dyDescent="0.2">
      <c r="B35" t="s">
        <v>196</v>
      </c>
      <c r="E35" s="30">
        <v>32.724363930766067</v>
      </c>
      <c r="F35" s="30">
        <v>10.67754893324356</v>
      </c>
      <c r="G35" s="30">
        <v>45.979283878524654</v>
      </c>
      <c r="H35" s="30">
        <v>7.0620481685901639</v>
      </c>
      <c r="I35" s="30">
        <v>4.7999854049395152</v>
      </c>
      <c r="J35" s="30">
        <v>3.5523252531705984</v>
      </c>
      <c r="K35" s="30">
        <v>11.657954191614277</v>
      </c>
      <c r="L35" s="30">
        <v>9.257843855948602</v>
      </c>
      <c r="M35" s="30">
        <v>7.4317837502523245</v>
      </c>
      <c r="N35" s="30">
        <v>8.3572427218660685</v>
      </c>
      <c r="O35" s="20"/>
    </row>
    <row r="36" spans="2:15" ht="12" customHeight="1" x14ac:dyDescent="0.2">
      <c r="B36" t="s">
        <v>197</v>
      </c>
      <c r="E36" s="30">
        <v>0</v>
      </c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30">
        <v>0</v>
      </c>
      <c r="L36" s="30">
        <v>0</v>
      </c>
      <c r="M36" s="30">
        <v>0</v>
      </c>
      <c r="N36" s="30">
        <v>0</v>
      </c>
      <c r="O36" s="20"/>
    </row>
    <row r="37" spans="2:15" x14ac:dyDescent="0.2"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</row>
  </sheetData>
  <mergeCells count="3">
    <mergeCell ref="D2:M2"/>
    <mergeCell ref="D3:M3"/>
    <mergeCell ref="D1:M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2"/>
  <sheetViews>
    <sheetView topLeftCell="A4" zoomScaleNormal="100" workbookViewId="0">
      <selection activeCell="B33" sqref="B3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58</v>
      </c>
    </row>
    <row r="2" spans="1:15" ht="6.75" customHeight="1" x14ac:dyDescent="0.2">
      <c r="D2" s="36"/>
      <c r="E2" s="36"/>
      <c r="F2" s="36"/>
      <c r="G2" s="36"/>
      <c r="H2" s="36"/>
      <c r="I2" s="36"/>
      <c r="J2" s="36"/>
      <c r="K2" s="36"/>
      <c r="L2" s="36"/>
      <c r="M2" s="36"/>
      <c r="N2" s="5"/>
    </row>
    <row r="3" spans="1:15" ht="15.75" customHeight="1" x14ac:dyDescent="0.2">
      <c r="D3" s="37" t="s">
        <v>82</v>
      </c>
      <c r="E3" s="37"/>
      <c r="F3" s="37"/>
      <c r="G3" s="37"/>
      <c r="H3" s="37"/>
      <c r="I3" s="37"/>
      <c r="J3" s="37"/>
      <c r="K3" s="37"/>
      <c r="L3" s="37"/>
      <c r="M3" s="37"/>
      <c r="N3" s="2"/>
    </row>
    <row r="4" spans="1:15" ht="12.75" customHeight="1" x14ac:dyDescent="0.2"/>
    <row r="5" spans="1:15" x14ac:dyDescent="0.2">
      <c r="B5" t="s">
        <v>26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2</v>
      </c>
      <c r="E7" s="6">
        <v>0</v>
      </c>
      <c r="F7" s="6">
        <v>0</v>
      </c>
      <c r="G7" s="6">
        <v>0</v>
      </c>
      <c r="H7" s="6">
        <v>5.7160341050707252E-4</v>
      </c>
      <c r="I7" s="6">
        <v>0</v>
      </c>
      <c r="J7" s="6">
        <v>0</v>
      </c>
      <c r="K7" s="6">
        <v>0</v>
      </c>
      <c r="L7" s="6">
        <v>0</v>
      </c>
      <c r="M7" s="6">
        <v>3.9364606770754822E-4</v>
      </c>
      <c r="N7" s="6">
        <v>2.1624028173047332E-4</v>
      </c>
    </row>
    <row r="8" spans="1:15" ht="12" customHeight="1" x14ac:dyDescent="0.2">
      <c r="B8" t="s">
        <v>3</v>
      </c>
      <c r="E8" s="6">
        <v>4.3598614809228451</v>
      </c>
      <c r="F8" s="6">
        <v>2.8634404089663454</v>
      </c>
      <c r="G8" s="6">
        <v>3.8708784976525821</v>
      </c>
      <c r="H8" s="6">
        <v>2.0363722553723655</v>
      </c>
      <c r="I8" s="6">
        <v>2.3283191587694803</v>
      </c>
      <c r="J8" s="6">
        <v>3.0364579539303169</v>
      </c>
      <c r="K8" s="6">
        <v>2.4380941825035078</v>
      </c>
      <c r="L8" s="6">
        <v>3.0485911115110054</v>
      </c>
      <c r="M8" s="6">
        <v>2.2209705132380431</v>
      </c>
      <c r="N8" s="6">
        <v>2.5582251522483435</v>
      </c>
    </row>
    <row r="9" spans="1:15" ht="12" customHeight="1" x14ac:dyDescent="0.2">
      <c r="B9" t="s">
        <v>4</v>
      </c>
      <c r="E9" s="6">
        <v>5.9564671478922007</v>
      </c>
      <c r="F9" s="6">
        <v>2.4091969358873322</v>
      </c>
      <c r="G9" s="6">
        <v>6.1244747417840379</v>
      </c>
      <c r="H9" s="6">
        <v>1.8049428794785127</v>
      </c>
      <c r="I9" s="6">
        <v>1.1343088841301849</v>
      </c>
      <c r="J9" s="6">
        <v>1.2044726033162407</v>
      </c>
      <c r="K9" s="6">
        <v>1.9836446735908739</v>
      </c>
      <c r="L9" s="6">
        <v>2.4559379244273143</v>
      </c>
      <c r="M9" s="6">
        <v>1.6237076378447683</v>
      </c>
      <c r="N9" s="6">
        <v>1.9711286909330863</v>
      </c>
    </row>
    <row r="10" spans="1:15" ht="12" customHeight="1" x14ac:dyDescent="0.2">
      <c r="B10" t="s">
        <v>5</v>
      </c>
      <c r="E10" s="6">
        <v>2.3012522124574826</v>
      </c>
      <c r="F10" s="6">
        <v>2.6589072518573182</v>
      </c>
      <c r="G10" s="6">
        <v>0.43757746478873238</v>
      </c>
      <c r="H10" s="6">
        <v>1.687544068053946</v>
      </c>
      <c r="I10" s="6">
        <v>3.6249687307585803</v>
      </c>
      <c r="J10" s="6">
        <v>2.3779281654470426</v>
      </c>
      <c r="K10" s="6">
        <v>1.5910497563243586</v>
      </c>
      <c r="L10" s="6">
        <v>2.4424488783238365</v>
      </c>
      <c r="M10" s="6">
        <v>2.3669115463663051</v>
      </c>
      <c r="N10" s="6">
        <v>2.3511224996579636</v>
      </c>
    </row>
    <row r="11" spans="1:15" ht="12" customHeight="1" x14ac:dyDescent="0.2">
      <c r="B11" t="s">
        <v>6</v>
      </c>
      <c r="E11" s="6">
        <v>2.6437707971003341</v>
      </c>
      <c r="F11" s="6">
        <v>0.84953254510296583</v>
      </c>
      <c r="G11" s="6">
        <v>1.5732420657276995</v>
      </c>
      <c r="H11" s="6">
        <v>1.1027920835625098</v>
      </c>
      <c r="I11" s="6">
        <v>0.35734256277501453</v>
      </c>
      <c r="J11" s="6">
        <v>1.0269948758552574</v>
      </c>
      <c r="K11" s="6">
        <v>0.67224463872076523</v>
      </c>
      <c r="L11" s="6">
        <v>1.115984049057845</v>
      </c>
      <c r="M11" s="6">
        <v>0.88974071833879009</v>
      </c>
      <c r="N11" s="6">
        <v>0.96573084270854415</v>
      </c>
    </row>
    <row r="12" spans="1:15" ht="12" customHeight="1" x14ac:dyDescent="0.2">
      <c r="B12" t="s">
        <v>7</v>
      </c>
      <c r="E12" s="6">
        <v>0.79337986548258499</v>
      </c>
      <c r="F12" s="6">
        <v>0.14487458334299935</v>
      </c>
      <c r="G12" s="6">
        <v>0.35098967136150239</v>
      </c>
      <c r="H12" s="6">
        <v>0.29624879160470013</v>
      </c>
      <c r="I12" s="6">
        <v>9.5068500072074055E-2</v>
      </c>
      <c r="J12" s="6">
        <v>7.2668027648296329E-2</v>
      </c>
      <c r="K12" s="6">
        <v>0.10146952601559192</v>
      </c>
      <c r="L12" s="6">
        <v>0.27237445514163383</v>
      </c>
      <c r="M12" s="6">
        <v>0.17166285794192704</v>
      </c>
      <c r="N12" s="6">
        <v>0.2070479608067648</v>
      </c>
    </row>
    <row r="13" spans="1:15" ht="13.5" customHeight="1" x14ac:dyDescent="0.2">
      <c r="B13" s="4" t="s">
        <v>8</v>
      </c>
      <c r="E13" s="8">
        <f t="shared" ref="E13:N13" si="0">SUM(E7:E12)</f>
        <v>16.05473150385545</v>
      </c>
      <c r="F13" s="8">
        <f t="shared" si="0"/>
        <v>8.9259517251569598</v>
      </c>
      <c r="G13" s="8">
        <f t="shared" si="0"/>
        <v>12.357162441314554</v>
      </c>
      <c r="H13" s="8">
        <f t="shared" si="0"/>
        <v>6.9284716814825416</v>
      </c>
      <c r="I13" s="8">
        <f t="shared" si="0"/>
        <v>7.5400078365053336</v>
      </c>
      <c r="J13" s="8">
        <f t="shared" si="0"/>
        <v>7.7185216261971537</v>
      </c>
      <c r="K13" s="8">
        <f t="shared" si="0"/>
        <v>6.7865027771550972</v>
      </c>
      <c r="L13" s="8">
        <f t="shared" si="0"/>
        <v>9.335336418461635</v>
      </c>
      <c r="M13" s="8">
        <f t="shared" si="0"/>
        <v>7.2733869197975407</v>
      </c>
      <c r="N13" s="8">
        <f t="shared" si="0"/>
        <v>8.0534713866364331</v>
      </c>
    </row>
    <row r="14" spans="1:15" ht="3" customHeight="1" x14ac:dyDescent="0.2"/>
    <row r="15" spans="1:15" ht="12" customHeight="1" x14ac:dyDescent="0.2">
      <c r="B15" t="s">
        <v>9</v>
      </c>
      <c r="E15" s="6">
        <v>28.325568774721805</v>
      </c>
      <c r="F15" s="6">
        <v>23.76902252077808</v>
      </c>
      <c r="G15" s="6">
        <v>20.14653821596244</v>
      </c>
      <c r="H15" s="6">
        <v>31.799204250982449</v>
      </c>
      <c r="I15" s="6">
        <v>40.331544047484002</v>
      </c>
      <c r="J15" s="6">
        <v>36.3740247921397</v>
      </c>
      <c r="K15" s="6">
        <v>31.672120600762163</v>
      </c>
      <c r="L15" s="6">
        <v>31.114553278686849</v>
      </c>
      <c r="M15" s="6">
        <v>31.292030961775886</v>
      </c>
      <c r="N15" s="6">
        <v>31.244680470846934</v>
      </c>
    </row>
    <row r="16" spans="1:15" ht="12" customHeight="1" x14ac:dyDescent="0.2">
      <c r="B16" t="s">
        <v>10</v>
      </c>
      <c r="E16" s="6">
        <v>6.5692041309467015</v>
      </c>
      <c r="F16" s="6">
        <v>1.1941637297690546</v>
      </c>
      <c r="G16" s="6">
        <v>2.6508867605633801</v>
      </c>
      <c r="H16" s="6">
        <v>5.5296633011856722</v>
      </c>
      <c r="I16" s="6">
        <v>3.6181676810697541</v>
      </c>
      <c r="J16" s="6">
        <v>1.3192781434775971</v>
      </c>
      <c r="K16" s="6">
        <v>1.5072690062849219</v>
      </c>
      <c r="L16" s="6">
        <v>2.9362074954339996</v>
      </c>
      <c r="M16" s="6">
        <v>3.9299011624607219</v>
      </c>
      <c r="N16" s="6">
        <v>3.3984352998993952</v>
      </c>
    </row>
    <row r="17" spans="2:14" ht="12" customHeight="1" x14ac:dyDescent="0.2">
      <c r="B17" t="s">
        <v>11</v>
      </c>
      <c r="E17" s="6">
        <v>4.9867246394656242</v>
      </c>
      <c r="F17" s="6">
        <v>0.48304718827974608</v>
      </c>
      <c r="G17" s="6">
        <v>1.980203192488263</v>
      </c>
      <c r="H17" s="6">
        <v>0.22271966847515992</v>
      </c>
      <c r="I17" s="6">
        <v>0.23367587084527758</v>
      </c>
      <c r="J17" s="6">
        <v>0.15328932923305655</v>
      </c>
      <c r="K17" s="6">
        <v>0.76708925917623527</v>
      </c>
      <c r="L17" s="6">
        <v>0.69152651768481976</v>
      </c>
      <c r="M17" s="6">
        <v>0.26132965574138711</v>
      </c>
      <c r="N17" s="6">
        <v>0.45963053671396747</v>
      </c>
    </row>
    <row r="18" spans="2:14" ht="12" customHeight="1" x14ac:dyDescent="0.2">
      <c r="B18" t="s">
        <v>12</v>
      </c>
      <c r="E18" s="6">
        <v>0.72821079525341292</v>
      </c>
      <c r="F18" s="6">
        <v>0.12343132954119471</v>
      </c>
      <c r="G18" s="6">
        <v>0.22682178403755868</v>
      </c>
      <c r="H18" s="6">
        <v>0.44333443629242358</v>
      </c>
      <c r="I18" s="6">
        <v>0.46157683498641328</v>
      </c>
      <c r="J18" s="6">
        <v>0.40937873959990634</v>
      </c>
      <c r="K18" s="6">
        <v>0.28019585377801026</v>
      </c>
      <c r="L18" s="6">
        <v>0.3552554800957527</v>
      </c>
      <c r="M18" s="6">
        <v>0.36793382308919415</v>
      </c>
      <c r="N18" s="6">
        <v>0.3578268522273928</v>
      </c>
    </row>
    <row r="19" spans="2:14" ht="13.5" customHeight="1" x14ac:dyDescent="0.2">
      <c r="B19" s="4" t="s">
        <v>13</v>
      </c>
      <c r="E19" s="8">
        <f t="shared" ref="E19:N19" si="1">SUM(E15:E18)</f>
        <v>40.609708340387535</v>
      </c>
      <c r="F19" s="8">
        <f t="shared" si="1"/>
        <v>25.569664768368074</v>
      </c>
      <c r="G19" s="8">
        <f t="shared" si="1"/>
        <v>25.004449953051644</v>
      </c>
      <c r="H19" s="8">
        <f t="shared" si="1"/>
        <v>37.994921656935702</v>
      </c>
      <c r="I19" s="8">
        <f t="shared" si="1"/>
        <v>44.644964434385443</v>
      </c>
      <c r="J19" s="8">
        <f t="shared" si="1"/>
        <v>38.255971004450259</v>
      </c>
      <c r="K19" s="8">
        <f t="shared" si="1"/>
        <v>34.226674720001334</v>
      </c>
      <c r="L19" s="8">
        <f t="shared" si="1"/>
        <v>35.097542771901416</v>
      </c>
      <c r="M19" s="8">
        <f t="shared" si="1"/>
        <v>35.85119560306719</v>
      </c>
      <c r="N19" s="8">
        <f t="shared" si="1"/>
        <v>35.460573159687684</v>
      </c>
    </row>
    <row r="20" spans="2:14" ht="3" customHeight="1" x14ac:dyDescent="0.2"/>
    <row r="21" spans="2:14" ht="12" customHeight="1" x14ac:dyDescent="0.2">
      <c r="B21" t="s">
        <v>14</v>
      </c>
      <c r="E21" s="6">
        <v>4.3384410447416624</v>
      </c>
      <c r="F21" s="6">
        <v>4.4008269257308879</v>
      </c>
      <c r="G21" s="6">
        <v>4.5958298591549296</v>
      </c>
      <c r="H21" s="6">
        <v>6.1209549681841686</v>
      </c>
      <c r="I21" s="6">
        <v>9.6042715723916583</v>
      </c>
      <c r="J21" s="6">
        <v>10.97501693075905</v>
      </c>
      <c r="K21" s="6">
        <v>6.3817978862072113</v>
      </c>
      <c r="L21" s="6">
        <v>6.282151542971631</v>
      </c>
      <c r="M21" s="6">
        <v>7.2336311438332128</v>
      </c>
      <c r="N21" s="6">
        <v>6.8106568799068778</v>
      </c>
    </row>
    <row r="22" spans="2:14" ht="12" customHeight="1" x14ac:dyDescent="0.2">
      <c r="B22" t="s">
        <v>15</v>
      </c>
      <c r="E22" s="6">
        <v>3.1342766995521214</v>
      </c>
      <c r="F22" s="6">
        <v>6.9722090033092918</v>
      </c>
      <c r="G22" s="6">
        <v>7.5713769014084509</v>
      </c>
      <c r="H22" s="6">
        <v>4.027296336420334</v>
      </c>
      <c r="I22" s="6">
        <v>5.1028895173284026</v>
      </c>
      <c r="J22" s="6">
        <v>4.5341043467584186</v>
      </c>
      <c r="K22" s="6">
        <v>6.4517792888158274</v>
      </c>
      <c r="L22" s="6">
        <v>6.3265429713210359</v>
      </c>
      <c r="M22" s="6">
        <v>4.0829940015769894</v>
      </c>
      <c r="N22" s="6">
        <v>5.1014316783120162</v>
      </c>
    </row>
    <row r="23" spans="2:14" ht="12" customHeight="1" x14ac:dyDescent="0.2">
      <c r="B23" t="s">
        <v>16</v>
      </c>
      <c r="E23" s="6">
        <v>0</v>
      </c>
      <c r="F23" s="6">
        <v>2.5232274935554754E-2</v>
      </c>
      <c r="G23" s="6">
        <v>0.19345953051643192</v>
      </c>
      <c r="H23" s="6">
        <v>1.8518332027851084E-2</v>
      </c>
      <c r="I23" s="6">
        <v>4.4479548553887367E-2</v>
      </c>
      <c r="J23" s="6">
        <v>4.1316586275055396E-3</v>
      </c>
      <c r="K23" s="6">
        <v>7.1468695774905153E-2</v>
      </c>
      <c r="L23" s="6">
        <v>1.2522679442739836E-2</v>
      </c>
      <c r="M23" s="6">
        <v>2.6621637802590862E-2</v>
      </c>
      <c r="N23" s="6">
        <v>2.3717676299426123E-2</v>
      </c>
    </row>
    <row r="24" spans="2:14" ht="13.5" customHeight="1" x14ac:dyDescent="0.2">
      <c r="B24" s="4" t="s">
        <v>17</v>
      </c>
      <c r="E24" s="8">
        <f t="shared" ref="E24:N24" si="2">SUM(E21:E23)</f>
        <v>7.4727177442937833</v>
      </c>
      <c r="F24" s="8">
        <f t="shared" si="2"/>
        <v>11.398268203975734</v>
      </c>
      <c r="G24" s="8">
        <f t="shared" si="2"/>
        <v>12.360666291079813</v>
      </c>
      <c r="H24" s="8">
        <f t="shared" si="2"/>
        <v>10.166769636632354</v>
      </c>
      <c r="I24" s="8">
        <f t="shared" si="2"/>
        <v>14.751640638273948</v>
      </c>
      <c r="J24" s="8">
        <f t="shared" si="2"/>
        <v>15.513252936144974</v>
      </c>
      <c r="K24" s="8">
        <f t="shared" si="2"/>
        <v>12.905045870797943</v>
      </c>
      <c r="L24" s="8">
        <f t="shared" si="2"/>
        <v>12.621217193735406</v>
      </c>
      <c r="M24" s="8">
        <f t="shared" si="2"/>
        <v>11.343246783212795</v>
      </c>
      <c r="N24" s="8">
        <f t="shared" si="2"/>
        <v>11.935806234518321</v>
      </c>
    </row>
    <row r="25" spans="2:14" ht="3" customHeight="1" x14ac:dyDescent="0.2"/>
    <row r="26" spans="2:14" ht="12" customHeight="1" x14ac:dyDescent="0.2">
      <c r="B26" t="s">
        <v>18</v>
      </c>
      <c r="E26" s="6">
        <v>0.86535607098333156</v>
      </c>
      <c r="F26" s="6">
        <v>1.2898943483173457</v>
      </c>
      <c r="G26" s="6">
        <v>2.2529769014084509</v>
      </c>
      <c r="H26" s="6">
        <v>1.4799027452120828</v>
      </c>
      <c r="I26" s="6">
        <v>1.2607172961711919</v>
      </c>
      <c r="J26" s="6">
        <v>1.4120010445461075</v>
      </c>
      <c r="K26" s="6">
        <v>1.5852912899449549</v>
      </c>
      <c r="L26" s="6">
        <v>1.509224188800028</v>
      </c>
      <c r="M26" s="6">
        <v>1.2567398310517075</v>
      </c>
      <c r="N26" s="6">
        <v>1.3749799449287026</v>
      </c>
    </row>
    <row r="27" spans="2:14" ht="12" customHeight="1" x14ac:dyDescent="0.2">
      <c r="B27" t="s">
        <v>19</v>
      </c>
      <c r="E27" s="6">
        <v>13.381211888015022</v>
      </c>
      <c r="F27" s="6">
        <v>15.485692329331297</v>
      </c>
      <c r="G27" s="6">
        <v>21.101271737089203</v>
      </c>
      <c r="H27" s="6">
        <v>14.418190475725607</v>
      </c>
      <c r="I27" s="6">
        <v>14.233630991743931</v>
      </c>
      <c r="J27" s="6">
        <v>11.702172536210973</v>
      </c>
      <c r="K27" s="6">
        <v>15.575208930068827</v>
      </c>
      <c r="L27" s="6">
        <v>14.849104507043151</v>
      </c>
      <c r="M27" s="6">
        <v>13.831154152932397</v>
      </c>
      <c r="N27" s="6">
        <v>14.332415543166796</v>
      </c>
    </row>
    <row r="28" spans="2:14" ht="12" customHeight="1" x14ac:dyDescent="0.2">
      <c r="B28" t="s">
        <v>20</v>
      </c>
      <c r="E28" s="6">
        <v>1.7347693657365366</v>
      </c>
      <c r="F28" s="6">
        <v>2.0472839644728569</v>
      </c>
      <c r="G28" s="6">
        <v>1.4311320187793426</v>
      </c>
      <c r="H28" s="6">
        <v>1.7789896569326245</v>
      </c>
      <c r="I28" s="6">
        <v>1.678902545807478</v>
      </c>
      <c r="J28" s="6">
        <v>1.8403991206044055</v>
      </c>
      <c r="K28" s="6">
        <v>2.0771670527285861</v>
      </c>
      <c r="L28" s="6">
        <v>1.9481819537132117</v>
      </c>
      <c r="M28" s="6">
        <v>1.7420491455704219</v>
      </c>
      <c r="N28" s="6">
        <v>1.8424971000113004</v>
      </c>
    </row>
    <row r="29" spans="2:14" ht="13.5" customHeight="1" x14ac:dyDescent="0.2">
      <c r="B29" s="4" t="s">
        <v>0</v>
      </c>
      <c r="E29" s="8">
        <f t="shared" ref="E29:N29" si="3">SUM(E26:E28)</f>
        <v>15.98133732473489</v>
      </c>
      <c r="F29" s="8">
        <f t="shared" si="3"/>
        <v>18.822870642121501</v>
      </c>
      <c r="G29" s="8">
        <f t="shared" si="3"/>
        <v>24.785380657276999</v>
      </c>
      <c r="H29" s="8">
        <f t="shared" si="3"/>
        <v>17.677082877870316</v>
      </c>
      <c r="I29" s="8">
        <f t="shared" si="3"/>
        <v>17.173250833722602</v>
      </c>
      <c r="J29" s="8">
        <f t="shared" si="3"/>
        <v>14.954572701361487</v>
      </c>
      <c r="K29" s="8">
        <f t="shared" si="3"/>
        <v>19.237667272742367</v>
      </c>
      <c r="L29" s="8">
        <f t="shared" si="3"/>
        <v>18.306510649556394</v>
      </c>
      <c r="M29" s="8">
        <f t="shared" si="3"/>
        <v>16.829943129554525</v>
      </c>
      <c r="N29" s="8">
        <f t="shared" si="3"/>
        <v>17.5498925881068</v>
      </c>
    </row>
    <row r="30" spans="2:14" ht="3" customHeight="1" x14ac:dyDescent="0.2"/>
    <row r="31" spans="2:14" x14ac:dyDescent="0.2">
      <c r="B31" s="1" t="s">
        <v>21</v>
      </c>
      <c r="E31" s="7">
        <f>SUM(E13,E19,E24,E29)</f>
        <v>80.118494913271661</v>
      </c>
      <c r="F31" s="7">
        <f t="shared" ref="F31:N31" si="4">SUM(F13,F19,F24,F29)</f>
        <v>64.716755339622267</v>
      </c>
      <c r="G31" s="7">
        <f t="shared" si="4"/>
        <v>74.507659342723016</v>
      </c>
      <c r="H31" s="7">
        <f t="shared" si="4"/>
        <v>72.767245852920908</v>
      </c>
      <c r="I31" s="7">
        <f t="shared" si="4"/>
        <v>84.109863742887327</v>
      </c>
      <c r="J31" s="7">
        <f t="shared" si="4"/>
        <v>76.442318268153869</v>
      </c>
      <c r="K31" s="7">
        <f t="shared" si="4"/>
        <v>73.15589064069674</v>
      </c>
      <c r="L31" s="7">
        <f t="shared" si="4"/>
        <v>75.360607033654844</v>
      </c>
      <c r="M31" s="7">
        <f t="shared" si="4"/>
        <v>71.297772435632041</v>
      </c>
      <c r="N31" s="7">
        <f t="shared" si="4"/>
        <v>72.99974336894924</v>
      </c>
    </row>
    <row r="32" spans="2:14" ht="6" customHeight="1" x14ac:dyDescent="0.2"/>
    <row r="33" spans="2:14" ht="12" customHeight="1" x14ac:dyDescent="0.2">
      <c r="B33" t="s">
        <v>212</v>
      </c>
      <c r="E33" s="6">
        <v>67.908037141753496</v>
      </c>
      <c r="F33" s="6">
        <v>91.705840240935913</v>
      </c>
      <c r="G33" s="6">
        <v>73.302549322059946</v>
      </c>
      <c r="H33" s="6">
        <v>89.180964988729286</v>
      </c>
      <c r="I33" s="6">
        <v>82.373456215274231</v>
      </c>
      <c r="J33" s="6">
        <v>86.545462300199219</v>
      </c>
      <c r="K33" s="6">
        <v>82.006918176681069</v>
      </c>
      <c r="L33" s="6">
        <v>85.729963111134438</v>
      </c>
      <c r="M33" s="6">
        <v>89.390079686040636</v>
      </c>
      <c r="N33" s="6">
        <v>87.534094922702593</v>
      </c>
    </row>
    <row r="34" spans="2:14" ht="12" customHeight="1" x14ac:dyDescent="0.2">
      <c r="B34" t="s">
        <v>23</v>
      </c>
      <c r="E34" s="6">
        <v>1.4265480648518727E-2</v>
      </c>
      <c r="F34" s="6">
        <v>6.6030358559012431E-2</v>
      </c>
      <c r="G34" s="6">
        <v>0.87430588184038549</v>
      </c>
      <c r="H34" s="6">
        <v>5.3340755203035772E-2</v>
      </c>
      <c r="I34" s="6">
        <v>1.8707275442700406E-2</v>
      </c>
      <c r="J34" s="6">
        <v>4.6869693706452498E-2</v>
      </c>
      <c r="K34" s="6">
        <v>0.19513879118106103</v>
      </c>
      <c r="L34" s="6">
        <v>4.9227718110501237E-2</v>
      </c>
      <c r="M34" s="6">
        <v>5.2889167007432757E-2</v>
      </c>
      <c r="N34" s="6">
        <v>5.9604252281359744E-2</v>
      </c>
    </row>
    <row r="35" spans="2:14" ht="12" customHeight="1" x14ac:dyDescent="0.2">
      <c r="B35" t="s">
        <v>29</v>
      </c>
      <c r="E35" s="6">
        <v>8.0189035054776436</v>
      </c>
      <c r="F35" s="6">
        <v>5.3962253202608057</v>
      </c>
      <c r="G35" s="6">
        <v>23.957728133658286</v>
      </c>
      <c r="H35" s="6">
        <v>6.171217915839577</v>
      </c>
      <c r="I35" s="6">
        <v>5.4908456958825234</v>
      </c>
      <c r="J35" s="6">
        <v>4.1174203505456806</v>
      </c>
      <c r="K35" s="6">
        <v>5.9624638988845584</v>
      </c>
      <c r="L35" s="6">
        <v>7.1776650264424458</v>
      </c>
      <c r="M35" s="6">
        <v>4.8609524660295493</v>
      </c>
      <c r="N35" s="6">
        <v>5.831114720607447</v>
      </c>
    </row>
    <row r="36" spans="2:14" ht="13.5" customHeight="1" x14ac:dyDescent="0.2">
      <c r="B36" s="1" t="s">
        <v>25</v>
      </c>
      <c r="E36" s="7">
        <f t="shared" ref="E36:N36" si="5">SUM(E33:E35)</f>
        <v>75.941206127879653</v>
      </c>
      <c r="F36" s="7">
        <f t="shared" si="5"/>
        <v>97.168095919755743</v>
      </c>
      <c r="G36" s="7">
        <f t="shared" si="5"/>
        <v>98.13458333755861</v>
      </c>
      <c r="H36" s="7">
        <f t="shared" si="5"/>
        <v>95.405523659771902</v>
      </c>
      <c r="I36" s="7">
        <f t="shared" si="5"/>
        <v>87.883009186599452</v>
      </c>
      <c r="J36" s="7">
        <f t="shared" si="5"/>
        <v>90.70975234445136</v>
      </c>
      <c r="K36" s="7">
        <f t="shared" si="5"/>
        <v>88.164520866746699</v>
      </c>
      <c r="L36" s="7">
        <f t="shared" si="5"/>
        <v>92.95685585568738</v>
      </c>
      <c r="M36" s="7">
        <f t="shared" si="5"/>
        <v>94.303921319077617</v>
      </c>
      <c r="N36" s="7">
        <f t="shared" si="5"/>
        <v>93.424813895591399</v>
      </c>
    </row>
    <row r="37" spans="2:14" ht="6" customHeight="1" x14ac:dyDescent="0.2"/>
    <row r="38" spans="2:14" x14ac:dyDescent="0.2">
      <c r="B38" s="9" t="s">
        <v>27</v>
      </c>
      <c r="C38" s="10"/>
      <c r="D38" s="10"/>
      <c r="E38" s="11">
        <f>E36-E31</f>
        <v>-4.1772887853920082</v>
      </c>
      <c r="F38" s="11">
        <f t="shared" ref="F38:N38" si="6">F36-F31</f>
        <v>32.451340580133476</v>
      </c>
      <c r="G38" s="11">
        <f t="shared" si="6"/>
        <v>23.626923994835593</v>
      </c>
      <c r="H38" s="11">
        <f t="shared" si="6"/>
        <v>22.638277806850994</v>
      </c>
      <c r="I38" s="11">
        <f t="shared" si="6"/>
        <v>3.7731454437121243</v>
      </c>
      <c r="J38" s="11">
        <f t="shared" si="6"/>
        <v>14.267434076297491</v>
      </c>
      <c r="K38" s="11">
        <f t="shared" si="6"/>
        <v>15.008630226049959</v>
      </c>
      <c r="L38" s="11">
        <f t="shared" si="6"/>
        <v>17.596248822032535</v>
      </c>
      <c r="M38" s="11">
        <f t="shared" si="6"/>
        <v>23.006148883445576</v>
      </c>
      <c r="N38" s="11">
        <f t="shared" si="6"/>
        <v>20.425070526642159</v>
      </c>
    </row>
    <row r="39" spans="2:14" ht="6" customHeight="1" x14ac:dyDescent="0.2"/>
    <row r="40" spans="2:14" ht="13.5" customHeight="1" x14ac:dyDescent="0.2">
      <c r="B40" s="4" t="s">
        <v>24</v>
      </c>
      <c r="E40" s="8">
        <v>2.2731565419481936</v>
      </c>
      <c r="F40" s="8">
        <v>2.7851162773200451</v>
      </c>
      <c r="G40" s="8">
        <v>3.2529656338028166</v>
      </c>
      <c r="H40" s="8">
        <v>2.1794723471115014</v>
      </c>
      <c r="I40" s="8">
        <v>2.4713051645145998</v>
      </c>
      <c r="J40" s="8">
        <v>1.9378021120526667</v>
      </c>
      <c r="K40" s="8">
        <v>3.2457977367638877</v>
      </c>
      <c r="L40" s="8">
        <v>2.634233731957361</v>
      </c>
      <c r="M40" s="8">
        <v>2.0912357029517401</v>
      </c>
      <c r="N40" s="8">
        <v>2.3717447862220635</v>
      </c>
    </row>
    <row r="41" spans="2:14" ht="6" customHeight="1" x14ac:dyDescent="0.2"/>
    <row r="42" spans="2:14" x14ac:dyDescent="0.2">
      <c r="B42" s="9" t="s">
        <v>28</v>
      </c>
      <c r="C42" s="10"/>
      <c r="D42" s="10"/>
      <c r="E42" s="11">
        <f>+E38-E40</f>
        <v>-6.4504453273402014</v>
      </c>
      <c r="F42" s="11">
        <f t="shared" ref="F42:N42" si="7">+F38-F40</f>
        <v>29.666224302813429</v>
      </c>
      <c r="G42" s="11">
        <f t="shared" si="7"/>
        <v>20.373958361032777</v>
      </c>
      <c r="H42" s="11">
        <f t="shared" si="7"/>
        <v>20.458805459739491</v>
      </c>
      <c r="I42" s="11">
        <f t="shared" si="7"/>
        <v>1.3018402791975245</v>
      </c>
      <c r="J42" s="11">
        <f t="shared" si="7"/>
        <v>12.329631964244824</v>
      </c>
      <c r="K42" s="11">
        <f t="shared" si="7"/>
        <v>11.762832489286073</v>
      </c>
      <c r="L42" s="11">
        <f t="shared" si="7"/>
        <v>14.962015090075175</v>
      </c>
      <c r="M42" s="11">
        <f t="shared" si="7"/>
        <v>20.914913180493837</v>
      </c>
      <c r="N42" s="11">
        <f t="shared" si="7"/>
        <v>18.053325740420096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 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workbookViewId="0">
      <selection activeCell="B33" sqref="B33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68</v>
      </c>
    </row>
    <row r="2" spans="1:15" ht="6.75" customHeight="1" x14ac:dyDescent="0.2"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 t="s">
        <v>83</v>
      </c>
      <c r="E3" s="37"/>
      <c r="F3" s="37"/>
      <c r="G3" s="37"/>
      <c r="H3" s="37"/>
      <c r="I3" s="37"/>
      <c r="J3" s="37"/>
      <c r="K3" s="37"/>
      <c r="L3" s="37"/>
      <c r="M3" s="37"/>
    </row>
    <row r="4" spans="1:15" ht="12.75" customHeight="1" x14ac:dyDescent="0.2"/>
    <row r="5" spans="1:15" ht="12.75" customHeight="1" x14ac:dyDescent="0.2">
      <c r="B5" t="s">
        <v>26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2</v>
      </c>
      <c r="E7" s="6">
        <v>0</v>
      </c>
      <c r="F7" s="6">
        <v>0</v>
      </c>
      <c r="G7" s="6">
        <v>0</v>
      </c>
      <c r="H7" s="6">
        <v>6.67362523320196E-4</v>
      </c>
      <c r="I7" s="6">
        <v>0</v>
      </c>
      <c r="J7" s="6">
        <v>0</v>
      </c>
      <c r="K7" s="6">
        <v>0</v>
      </c>
      <c r="L7" s="6">
        <v>0</v>
      </c>
      <c r="M7" s="6">
        <v>4.8525162204896135E-4</v>
      </c>
      <c r="N7" s="6">
        <v>2.6599703159267663E-4</v>
      </c>
    </row>
    <row r="8" spans="1:15" ht="12" customHeight="1" x14ac:dyDescent="0.2">
      <c r="B8" t="s">
        <v>3</v>
      </c>
      <c r="E8" s="6">
        <v>4.2920193939393947</v>
      </c>
      <c r="F8" s="6">
        <v>3.6369564659558469</v>
      </c>
      <c r="G8" s="6">
        <v>3.787378362487138</v>
      </c>
      <c r="H8" s="6">
        <v>2.3775199758849679</v>
      </c>
      <c r="I8" s="6">
        <v>2.8247964277701207</v>
      </c>
      <c r="J8" s="6">
        <v>4.4666007203608435</v>
      </c>
      <c r="K8" s="6">
        <v>2.8236375611772964</v>
      </c>
      <c r="L8" s="6">
        <v>3.7738734775272285</v>
      </c>
      <c r="M8" s="6">
        <v>2.737813565236356</v>
      </c>
      <c r="N8" s="6">
        <v>3.1468711157708742</v>
      </c>
    </row>
    <row r="9" spans="1:15" ht="12" customHeight="1" x14ac:dyDescent="0.2">
      <c r="B9" t="s">
        <v>4</v>
      </c>
      <c r="E9" s="6">
        <v>5.8637809090909085</v>
      </c>
      <c r="F9" s="6">
        <v>3.0600058399327521</v>
      </c>
      <c r="G9" s="6">
        <v>5.9923614581802154</v>
      </c>
      <c r="H9" s="6">
        <v>2.107319887103257</v>
      </c>
      <c r="I9" s="6">
        <v>1.3761823295618449</v>
      </c>
      <c r="J9" s="6">
        <v>1.7717677238585217</v>
      </c>
      <c r="K9" s="6">
        <v>2.2973245449562985</v>
      </c>
      <c r="L9" s="6">
        <v>3.0402237152937568</v>
      </c>
      <c r="M9" s="6">
        <v>2.0015613761517912</v>
      </c>
      <c r="N9" s="6">
        <v>2.4246841359968103</v>
      </c>
    </row>
    <row r="10" spans="1:15" ht="12" customHeight="1" x14ac:dyDescent="0.2">
      <c r="B10" t="s">
        <v>5</v>
      </c>
      <c r="E10" s="6">
        <v>2.2654433333333333</v>
      </c>
      <c r="F10" s="6">
        <v>3.3771717028713004</v>
      </c>
      <c r="G10" s="6">
        <v>0.42813832132882551</v>
      </c>
      <c r="H10" s="6">
        <v>1.970253582761951</v>
      </c>
      <c r="I10" s="6">
        <v>4.3979360316035763</v>
      </c>
      <c r="J10" s="6">
        <v>3.4979096756483008</v>
      </c>
      <c r="K10" s="6">
        <v>1.8426473783905926</v>
      </c>
      <c r="L10" s="6">
        <v>3.0235255253873294</v>
      </c>
      <c r="M10" s="6">
        <v>2.9177166021481922</v>
      </c>
      <c r="N10" s="6">
        <v>2.8921142759112488</v>
      </c>
    </row>
    <row r="11" spans="1:15" ht="12" customHeight="1" x14ac:dyDescent="0.2">
      <c r="B11" t="s">
        <v>6</v>
      </c>
      <c r="E11" s="6">
        <v>2.6026321212121211</v>
      </c>
      <c r="F11" s="6">
        <v>1.0790211918771844</v>
      </c>
      <c r="G11" s="6">
        <v>1.5393050859914743</v>
      </c>
      <c r="H11" s="6">
        <v>1.2875397418131864</v>
      </c>
      <c r="I11" s="6">
        <v>0.43354021763518058</v>
      </c>
      <c r="J11" s="6">
        <v>1.510699677683486</v>
      </c>
      <c r="K11" s="6">
        <v>0.77854876395419281</v>
      </c>
      <c r="L11" s="6">
        <v>1.3814849056603773</v>
      </c>
      <c r="M11" s="6">
        <v>1.0967926830598114</v>
      </c>
      <c r="N11" s="6">
        <v>1.1879448890015309</v>
      </c>
    </row>
    <row r="12" spans="1:15" ht="12" customHeight="1" x14ac:dyDescent="0.2">
      <c r="B12" t="s">
        <v>7</v>
      </c>
      <c r="E12" s="6">
        <v>0.78103439393939389</v>
      </c>
      <c r="F12" s="6">
        <v>0.18401030836614607</v>
      </c>
      <c r="G12" s="6">
        <v>0.34341834484786127</v>
      </c>
      <c r="H12" s="6">
        <v>0.34587851902508082</v>
      </c>
      <c r="I12" s="6">
        <v>0.1153403554601109</v>
      </c>
      <c r="J12" s="6">
        <v>0.10689397632559175</v>
      </c>
      <c r="K12" s="6">
        <v>0.11751521619984424</v>
      </c>
      <c r="L12" s="6">
        <v>0.33717435189446232</v>
      </c>
      <c r="M12" s="6">
        <v>0.21161059920396924</v>
      </c>
      <c r="N12" s="6">
        <v>0.25468956353174715</v>
      </c>
    </row>
    <row r="13" spans="1:15" ht="13.5" customHeight="1" x14ac:dyDescent="0.2">
      <c r="B13" s="4" t="s">
        <v>8</v>
      </c>
      <c r="E13" s="8">
        <f t="shared" ref="E13:N13" si="0">SUM(E7:E12)</f>
        <v>15.804910151515152</v>
      </c>
      <c r="F13" s="8">
        <f t="shared" si="0"/>
        <v>11.33716550900323</v>
      </c>
      <c r="G13" s="8">
        <f t="shared" si="0"/>
        <v>12.090601572835515</v>
      </c>
      <c r="H13" s="8">
        <f t="shared" si="0"/>
        <v>8.0891790691117649</v>
      </c>
      <c r="I13" s="8">
        <f t="shared" si="0"/>
        <v>9.1477953620308323</v>
      </c>
      <c r="J13" s="8">
        <f t="shared" si="0"/>
        <v>11.353871773876746</v>
      </c>
      <c r="K13" s="8">
        <f t="shared" si="0"/>
        <v>7.8596734646782247</v>
      </c>
      <c r="L13" s="8">
        <f t="shared" si="0"/>
        <v>11.556281975763156</v>
      </c>
      <c r="M13" s="8">
        <f t="shared" si="0"/>
        <v>8.9659800774221683</v>
      </c>
      <c r="N13" s="8">
        <f t="shared" si="0"/>
        <v>9.9065699772438034</v>
      </c>
    </row>
    <row r="14" spans="1:15" ht="3" customHeight="1" x14ac:dyDescent="0.2"/>
    <row r="15" spans="1:15" ht="12" customHeight="1" x14ac:dyDescent="0.2">
      <c r="B15" t="s">
        <v>9</v>
      </c>
      <c r="E15" s="6">
        <v>29.363215757575759</v>
      </c>
      <c r="F15" s="6">
        <v>24.49001528558156</v>
      </c>
      <c r="G15" s="6">
        <v>19.546496031162722</v>
      </c>
      <c r="H15" s="6">
        <v>32.21936435594268</v>
      </c>
      <c r="I15" s="6">
        <v>40.569093640821826</v>
      </c>
      <c r="J15" s="6">
        <v>35.433336330892686</v>
      </c>
      <c r="K15" s="6">
        <v>31.213020163267661</v>
      </c>
      <c r="L15" s="6">
        <v>31.287536201871454</v>
      </c>
      <c r="M15" s="6">
        <v>31.617121749086746</v>
      </c>
      <c r="N15" s="6">
        <v>31.463570457233953</v>
      </c>
    </row>
    <row r="16" spans="1:15" ht="12" customHeight="1" x14ac:dyDescent="0.2">
      <c r="B16" t="s">
        <v>10</v>
      </c>
      <c r="E16" s="6">
        <v>5.5039381818181816</v>
      </c>
      <c r="F16" s="6">
        <v>1.4155534221121089</v>
      </c>
      <c r="G16" s="6">
        <v>3.1388946053211821</v>
      </c>
      <c r="H16" s="6">
        <v>5.917750868321126</v>
      </c>
      <c r="I16" s="6">
        <v>3.9529580675662679</v>
      </c>
      <c r="J16" s="6">
        <v>1.7196137881419706</v>
      </c>
      <c r="K16" s="6">
        <v>1.6110819126739166</v>
      </c>
      <c r="L16" s="6">
        <v>3.2272159073477527</v>
      </c>
      <c r="M16" s="6">
        <v>4.4851929883866744</v>
      </c>
      <c r="N16" s="6">
        <v>3.8163236161728586</v>
      </c>
    </row>
    <row r="17" spans="2:14" ht="12" customHeight="1" x14ac:dyDescent="0.2">
      <c r="B17" t="s">
        <v>11</v>
      </c>
      <c r="E17" s="6">
        <v>3.7858669696969698</v>
      </c>
      <c r="F17" s="6">
        <v>0.58356988010441091</v>
      </c>
      <c r="G17" s="6">
        <v>2.4678355137439367</v>
      </c>
      <c r="H17" s="6">
        <v>0.20002793924451562</v>
      </c>
      <c r="I17" s="6">
        <v>0.33984498701881471</v>
      </c>
      <c r="J17" s="6">
        <v>0.18836068211829632</v>
      </c>
      <c r="K17" s="6">
        <v>0.83744665916673877</v>
      </c>
      <c r="L17" s="6">
        <v>0.77013580303727569</v>
      </c>
      <c r="M17" s="6">
        <v>0.27226778256365519</v>
      </c>
      <c r="N17" s="6">
        <v>0.50140738730542611</v>
      </c>
    </row>
    <row r="18" spans="2:14" ht="12" customHeight="1" x14ac:dyDescent="0.2">
      <c r="B18" t="s">
        <v>12</v>
      </c>
      <c r="E18" s="6">
        <v>0.82522924242424234</v>
      </c>
      <c r="F18" s="6">
        <v>0.12981880723797726</v>
      </c>
      <c r="G18" s="6">
        <v>0.23721850654123181</v>
      </c>
      <c r="H18" s="6">
        <v>0.42580975818981293</v>
      </c>
      <c r="I18" s="6">
        <v>0.52349013590179172</v>
      </c>
      <c r="J18" s="6">
        <v>0.39907342284992164</v>
      </c>
      <c r="K18" s="6">
        <v>0.34775857924443032</v>
      </c>
      <c r="L18" s="6">
        <v>0.38193528148489031</v>
      </c>
      <c r="M18" s="6">
        <v>0.36351713647020339</v>
      </c>
      <c r="N18" s="6">
        <v>0.36971449851191096</v>
      </c>
    </row>
    <row r="19" spans="2:14" ht="13.5" customHeight="1" x14ac:dyDescent="0.2">
      <c r="B19" s="4" t="s">
        <v>13</v>
      </c>
      <c r="E19" s="8">
        <f t="shared" ref="E19:N19" si="1">SUM(E15:E18)</f>
        <v>39.478250151515155</v>
      </c>
      <c r="F19" s="8">
        <f t="shared" si="1"/>
        <v>26.618957395036055</v>
      </c>
      <c r="G19" s="8">
        <f t="shared" si="1"/>
        <v>25.39044465676907</v>
      </c>
      <c r="H19" s="8">
        <f t="shared" si="1"/>
        <v>38.762952921698137</v>
      </c>
      <c r="I19" s="8">
        <f t="shared" si="1"/>
        <v>45.385386831308693</v>
      </c>
      <c r="J19" s="8">
        <f t="shared" si="1"/>
        <v>37.740384224002874</v>
      </c>
      <c r="K19" s="8">
        <f t="shared" si="1"/>
        <v>34.009307314352739</v>
      </c>
      <c r="L19" s="8">
        <f t="shared" si="1"/>
        <v>35.666823193741379</v>
      </c>
      <c r="M19" s="8">
        <f t="shared" si="1"/>
        <v>36.738099656507273</v>
      </c>
      <c r="N19" s="8">
        <f t="shared" si="1"/>
        <v>36.151015959224146</v>
      </c>
    </row>
    <row r="20" spans="2:14" ht="3" customHeight="1" x14ac:dyDescent="0.2"/>
    <row r="21" spans="2:14" ht="12" customHeight="1" x14ac:dyDescent="0.2">
      <c r="B21" t="s">
        <v>14</v>
      </c>
      <c r="E21" s="6">
        <v>4.2709322727272729</v>
      </c>
      <c r="F21" s="6">
        <v>5.5896452019643403</v>
      </c>
      <c r="G21" s="6">
        <v>4.4966915331471409</v>
      </c>
      <c r="H21" s="6">
        <v>7.1463813504418088</v>
      </c>
      <c r="I21" s="6">
        <v>11.652230720535915</v>
      </c>
      <c r="J21" s="6">
        <v>16.144145340609516</v>
      </c>
      <c r="K21" s="6">
        <v>7.3909713368140695</v>
      </c>
      <c r="L21" s="6">
        <v>7.7767218438410799</v>
      </c>
      <c r="M21" s="6">
        <v>8.9169727168638566</v>
      </c>
      <c r="N21" s="6">
        <v>8.377784651194208</v>
      </c>
    </row>
    <row r="22" spans="2:14" ht="12" customHeight="1" x14ac:dyDescent="0.2">
      <c r="B22" t="s">
        <v>15</v>
      </c>
      <c r="E22" s="6">
        <v>3.0855054545454546</v>
      </c>
      <c r="F22" s="6">
        <v>8.8556480998097591</v>
      </c>
      <c r="G22" s="6">
        <v>7.4080519623695427</v>
      </c>
      <c r="H22" s="6">
        <v>4.7019779725376578</v>
      </c>
      <c r="I22" s="6">
        <v>6.1910000721176965</v>
      </c>
      <c r="J22" s="6">
        <v>6.6696242953763436</v>
      </c>
      <c r="K22" s="6">
        <v>7.4720191152008146</v>
      </c>
      <c r="L22" s="6">
        <v>7.8316743212149103</v>
      </c>
      <c r="M22" s="6">
        <v>5.0331493811678749</v>
      </c>
      <c r="N22" s="6">
        <v>6.2752678291235071</v>
      </c>
    </row>
    <row r="23" spans="2:14" ht="12" customHeight="1" x14ac:dyDescent="0.2">
      <c r="B23" t="s">
        <v>16</v>
      </c>
      <c r="E23" s="6">
        <v>0</v>
      </c>
      <c r="F23" s="6">
        <v>3.2048400654780339E-2</v>
      </c>
      <c r="G23" s="6">
        <v>0.18928634425988533</v>
      </c>
      <c r="H23" s="6">
        <v>2.1620656144834164E-2</v>
      </c>
      <c r="I23" s="6">
        <v>5.3964109426584188E-2</v>
      </c>
      <c r="J23" s="6">
        <v>6.0776304766592673E-3</v>
      </c>
      <c r="K23" s="6">
        <v>8.2770261824405542E-2</v>
      </c>
      <c r="L23" s="6">
        <v>1.550191747200491E-2</v>
      </c>
      <c r="M23" s="6">
        <v>3.281677116842048E-2</v>
      </c>
      <c r="N23" s="6">
        <v>2.9175098374070729E-2</v>
      </c>
    </row>
    <row r="24" spans="2:14" ht="13.5" customHeight="1" x14ac:dyDescent="0.2">
      <c r="B24" s="4" t="s">
        <v>17</v>
      </c>
      <c r="E24" s="8">
        <f t="shared" ref="E24:N24" si="2">SUM(E21:E23)</f>
        <v>7.356437727272727</v>
      </c>
      <c r="F24" s="8">
        <f t="shared" si="2"/>
        <v>14.47734170242888</v>
      </c>
      <c r="G24" s="8">
        <f t="shared" si="2"/>
        <v>12.094029839776569</v>
      </c>
      <c r="H24" s="8">
        <f t="shared" si="2"/>
        <v>11.869979979124301</v>
      </c>
      <c r="I24" s="8">
        <f t="shared" si="2"/>
        <v>17.897194902080194</v>
      </c>
      <c r="J24" s="8">
        <f t="shared" si="2"/>
        <v>22.819847266462521</v>
      </c>
      <c r="K24" s="8">
        <f t="shared" si="2"/>
        <v>14.94576071383929</v>
      </c>
      <c r="L24" s="8">
        <f t="shared" si="2"/>
        <v>15.623898082527994</v>
      </c>
      <c r="M24" s="8">
        <f t="shared" si="2"/>
        <v>13.982938869200151</v>
      </c>
      <c r="N24" s="8">
        <f t="shared" si="2"/>
        <v>14.682227578691785</v>
      </c>
    </row>
    <row r="25" spans="2:14" ht="3" customHeight="1" x14ac:dyDescent="0.2"/>
    <row r="26" spans="2:14" ht="12" customHeight="1" x14ac:dyDescent="0.2">
      <c r="B26" t="s">
        <v>18</v>
      </c>
      <c r="E26" s="6">
        <v>0.85189060606060607</v>
      </c>
      <c r="F26" s="6">
        <v>1.6383402203247355</v>
      </c>
      <c r="G26" s="6">
        <v>2.2043771130383654</v>
      </c>
      <c r="H26" s="6">
        <v>1.7278266927013035</v>
      </c>
      <c r="I26" s="6">
        <v>1.5295453379916024</v>
      </c>
      <c r="J26" s="6">
        <v>2.0770400836792358</v>
      </c>
      <c r="K26" s="6">
        <v>1.8359783079008853</v>
      </c>
      <c r="L26" s="6">
        <v>1.8682797821751804</v>
      </c>
      <c r="M26" s="6">
        <v>1.5491963251731093</v>
      </c>
      <c r="N26" s="6">
        <v>1.6913619466439842</v>
      </c>
    </row>
    <row r="27" spans="2:14" ht="12" customHeight="1" x14ac:dyDescent="0.2">
      <c r="B27" t="s">
        <v>19</v>
      </c>
      <c r="E27" s="6">
        <v>13.17299212121212</v>
      </c>
      <c r="F27" s="6">
        <v>19.668922974826351</v>
      </c>
      <c r="G27" s="6">
        <v>20.646088490371895</v>
      </c>
      <c r="H27" s="6">
        <v>16.833629402343117</v>
      </c>
      <c r="I27" s="6">
        <v>17.268727883906536</v>
      </c>
      <c r="J27" s="6">
        <v>17.213784308250073</v>
      </c>
      <c r="K27" s="6">
        <v>18.038164921491138</v>
      </c>
      <c r="L27" s="6">
        <v>18.381816260162601</v>
      </c>
      <c r="M27" s="6">
        <v>17.049808287443433</v>
      </c>
      <c r="N27" s="6">
        <v>17.630295149110761</v>
      </c>
    </row>
    <row r="28" spans="2:14" ht="12" customHeight="1" x14ac:dyDescent="0.2">
      <c r="B28" t="s">
        <v>20</v>
      </c>
      <c r="E28" s="6">
        <v>1.7077753030303029</v>
      </c>
      <c r="F28" s="6">
        <v>2.6003274344113612</v>
      </c>
      <c r="G28" s="6">
        <v>1.4002605468175804</v>
      </c>
      <c r="H28" s="6">
        <v>2.0770187941284095</v>
      </c>
      <c r="I28" s="6">
        <v>2.0369019840379501</v>
      </c>
      <c r="J28" s="6">
        <v>2.707209571995854</v>
      </c>
      <c r="K28" s="6">
        <v>2.4056359073470448</v>
      </c>
      <c r="L28" s="6">
        <v>2.411668844914864</v>
      </c>
      <c r="M28" s="6">
        <v>2.1474421896297913</v>
      </c>
      <c r="N28" s="6">
        <v>2.2664544986673247</v>
      </c>
    </row>
    <row r="29" spans="2:14" ht="13.5" customHeight="1" x14ac:dyDescent="0.2">
      <c r="B29" s="4" t="s">
        <v>0</v>
      </c>
      <c r="E29" s="8">
        <f t="shared" ref="E29:N29" si="3">SUM(E26:E28)</f>
        <v>15.732658030303028</v>
      </c>
      <c r="F29" s="8">
        <f t="shared" si="3"/>
        <v>23.907590629562449</v>
      </c>
      <c r="G29" s="8">
        <f t="shared" si="3"/>
        <v>24.250726150227841</v>
      </c>
      <c r="H29" s="8">
        <f t="shared" si="3"/>
        <v>20.63847488917283</v>
      </c>
      <c r="I29" s="8">
        <f t="shared" si="3"/>
        <v>20.835175205936089</v>
      </c>
      <c r="J29" s="8">
        <f t="shared" si="3"/>
        <v>21.998033963925163</v>
      </c>
      <c r="K29" s="8">
        <f t="shared" si="3"/>
        <v>22.279779136739066</v>
      </c>
      <c r="L29" s="8">
        <f t="shared" si="3"/>
        <v>22.661764887252644</v>
      </c>
      <c r="M29" s="8">
        <f t="shared" si="3"/>
        <v>20.746446802246336</v>
      </c>
      <c r="N29" s="8">
        <f t="shared" si="3"/>
        <v>21.58811159442207</v>
      </c>
    </row>
    <row r="30" spans="2:14" ht="3" customHeight="1" x14ac:dyDescent="0.2"/>
    <row r="31" spans="2:14" x14ac:dyDescent="0.2">
      <c r="B31" s="1" t="s">
        <v>21</v>
      </c>
      <c r="E31" s="7">
        <f t="shared" ref="E31:N31" si="4">SUM(E13,E19,E24,E29)</f>
        <v>78.372256060606063</v>
      </c>
      <c r="F31" s="7">
        <f t="shared" si="4"/>
        <v>76.341055236030613</v>
      </c>
      <c r="G31" s="7">
        <f t="shared" si="4"/>
        <v>73.825802219608988</v>
      </c>
      <c r="H31" s="7">
        <f t="shared" si="4"/>
        <v>79.36058685910703</v>
      </c>
      <c r="I31" s="7">
        <f t="shared" si="4"/>
        <v>93.265552301355797</v>
      </c>
      <c r="J31" s="7">
        <f t="shared" si="4"/>
        <v>93.912137228267312</v>
      </c>
      <c r="K31" s="7">
        <f t="shared" si="4"/>
        <v>79.09452062960932</v>
      </c>
      <c r="L31" s="7">
        <f t="shared" si="4"/>
        <v>85.508768139285166</v>
      </c>
      <c r="M31" s="7">
        <f t="shared" si="4"/>
        <v>80.433465405375927</v>
      </c>
      <c r="N31" s="7">
        <f t="shared" si="4"/>
        <v>82.327925109581813</v>
      </c>
    </row>
    <row r="32" spans="2:14" ht="6" customHeight="1" x14ac:dyDescent="0.2"/>
    <row r="33" spans="2:14" ht="12" customHeight="1" x14ac:dyDescent="0.2">
      <c r="B33" t="s">
        <v>212</v>
      </c>
      <c r="E33" s="6">
        <v>69.201254001784264</v>
      </c>
      <c r="F33" s="6">
        <v>91.394676815578876</v>
      </c>
      <c r="G33" s="6">
        <v>74.272672952531153</v>
      </c>
      <c r="H33" s="6">
        <v>89.812697446374784</v>
      </c>
      <c r="I33" s="6">
        <v>82.719104749452171</v>
      </c>
      <c r="J33" s="6">
        <v>87.157893499552131</v>
      </c>
      <c r="K33" s="6">
        <v>82.818692027649533</v>
      </c>
      <c r="L33" s="6">
        <v>85.228557421610645</v>
      </c>
      <c r="M33" s="6">
        <v>90.004568370507911</v>
      </c>
      <c r="N33" s="6">
        <v>87.70874840696068</v>
      </c>
    </row>
    <row r="34" spans="2:14" ht="12" customHeight="1" x14ac:dyDescent="0.2">
      <c r="B34" t="s">
        <v>23</v>
      </c>
      <c r="E34" s="6">
        <v>1.4043501123881927E-2</v>
      </c>
      <c r="F34" s="6">
        <v>8.3867482891768375E-2</v>
      </c>
      <c r="G34" s="6">
        <v>0.85544591003969805</v>
      </c>
      <c r="H34" s="6">
        <v>6.2276782002619581E-2</v>
      </c>
      <c r="I34" s="6">
        <v>2.2696306322445955E-2</v>
      </c>
      <c r="J34" s="6">
        <v>6.8944872890914749E-2</v>
      </c>
      <c r="K34" s="6">
        <v>0.22599669216051058</v>
      </c>
      <c r="L34" s="6">
        <v>6.0939356227515777E-2</v>
      </c>
      <c r="M34" s="6">
        <v>6.519702896725528E-2</v>
      </c>
      <c r="N34" s="6">
        <v>7.3319152427410286E-2</v>
      </c>
    </row>
    <row r="35" spans="2:14" ht="12" customHeight="1" x14ac:dyDescent="0.2">
      <c r="B35" t="s">
        <v>29</v>
      </c>
      <c r="E35" s="6">
        <v>7.8941245069908907</v>
      </c>
      <c r="F35" s="6">
        <v>6.8539357441567281</v>
      </c>
      <c r="G35" s="6">
        <v>23.440927221764365</v>
      </c>
      <c r="H35" s="6">
        <v>7.2050647084488357</v>
      </c>
      <c r="I35" s="6">
        <v>6.6616817753469943</v>
      </c>
      <c r="J35" s="6">
        <v>6.0566861069065814</v>
      </c>
      <c r="K35" s="6">
        <v>6.9053267682901929</v>
      </c>
      <c r="L35" s="6">
        <v>8.8852846062521671</v>
      </c>
      <c r="M35" s="6">
        <v>5.9921469115148165</v>
      </c>
      <c r="N35" s="6">
        <v>7.1728504705298874</v>
      </c>
    </row>
    <row r="36" spans="2:14" ht="13.5" customHeight="1" x14ac:dyDescent="0.2">
      <c r="B36" s="1" t="s">
        <v>25</v>
      </c>
      <c r="E36" s="7">
        <f t="shared" ref="E36:N36" si="5">SUM(E33:E35)</f>
        <v>77.109422009899035</v>
      </c>
      <c r="F36" s="7">
        <f t="shared" si="5"/>
        <v>98.332480042627367</v>
      </c>
      <c r="G36" s="7">
        <f t="shared" si="5"/>
        <v>98.569046084335213</v>
      </c>
      <c r="H36" s="7">
        <f t="shared" si="5"/>
        <v>97.080038936826227</v>
      </c>
      <c r="I36" s="7">
        <f t="shared" si="5"/>
        <v>89.403482831121607</v>
      </c>
      <c r="J36" s="7">
        <f t="shared" si="5"/>
        <v>93.283524479349623</v>
      </c>
      <c r="K36" s="7">
        <f t="shared" si="5"/>
        <v>89.950015488100235</v>
      </c>
      <c r="L36" s="7">
        <f t="shared" si="5"/>
        <v>94.174781384090338</v>
      </c>
      <c r="M36" s="7">
        <f t="shared" si="5"/>
        <v>96.061912310989996</v>
      </c>
      <c r="N36" s="7">
        <f t="shared" si="5"/>
        <v>94.954918029917991</v>
      </c>
    </row>
    <row r="37" spans="2:14" ht="5.25" customHeight="1" x14ac:dyDescent="0.2"/>
    <row r="38" spans="2:14" x14ac:dyDescent="0.2">
      <c r="B38" s="9" t="s">
        <v>27</v>
      </c>
      <c r="C38" s="10"/>
      <c r="D38" s="10"/>
      <c r="E38" s="11">
        <f t="shared" ref="E38:N38" si="6">E36-E31</f>
        <v>-1.2628340507070277</v>
      </c>
      <c r="F38" s="11">
        <f t="shared" si="6"/>
        <v>21.991424806596754</v>
      </c>
      <c r="G38" s="11">
        <f t="shared" si="6"/>
        <v>24.743243864726225</v>
      </c>
      <c r="H38" s="11">
        <f t="shared" si="6"/>
        <v>17.719452077719197</v>
      </c>
      <c r="I38" s="11">
        <f t="shared" si="6"/>
        <v>-3.8620694702341893</v>
      </c>
      <c r="J38" s="11">
        <f t="shared" si="6"/>
        <v>-0.62861274891768915</v>
      </c>
      <c r="K38" s="11">
        <f t="shared" si="6"/>
        <v>10.855494858490914</v>
      </c>
      <c r="L38" s="11">
        <f t="shared" si="6"/>
        <v>8.6660132448051712</v>
      </c>
      <c r="M38" s="11">
        <f t="shared" si="6"/>
        <v>15.628446905614069</v>
      </c>
      <c r="N38" s="11">
        <f t="shared" si="6"/>
        <v>12.626992920336178</v>
      </c>
    </row>
    <row r="39" spans="2:14" ht="6" customHeight="1" x14ac:dyDescent="0.2"/>
    <row r="40" spans="2:14" ht="13.5" customHeight="1" x14ac:dyDescent="0.2">
      <c r="B40" s="4" t="s">
        <v>24</v>
      </c>
      <c r="E40" s="8">
        <v>2.2377848484848482</v>
      </c>
      <c r="F40" s="8">
        <v>3.5374742290846348</v>
      </c>
      <c r="G40" s="8">
        <v>3.18279472291636</v>
      </c>
      <c r="H40" s="8">
        <v>2.5445932237958981</v>
      </c>
      <c r="I40" s="8">
        <v>2.9982719398057629</v>
      </c>
      <c r="J40" s="8">
        <v>2.850488444408684</v>
      </c>
      <c r="K40" s="8">
        <v>3.7590657782136709</v>
      </c>
      <c r="L40" s="8">
        <v>3.2609374137137599</v>
      </c>
      <c r="M40" s="8">
        <v>2.5778881086091272</v>
      </c>
      <c r="N40" s="8">
        <v>2.9174817373611064</v>
      </c>
    </row>
    <row r="41" spans="2:14" ht="6" customHeight="1" x14ac:dyDescent="0.2"/>
    <row r="42" spans="2:14" x14ac:dyDescent="0.2">
      <c r="B42" s="9" t="s">
        <v>28</v>
      </c>
      <c r="C42" s="10"/>
      <c r="D42" s="10"/>
      <c r="E42" s="11">
        <f t="shared" ref="E42:N42" si="7">+E38-E40</f>
        <v>-3.5006188991918759</v>
      </c>
      <c r="F42" s="11">
        <f t="shared" si="7"/>
        <v>18.453950577512121</v>
      </c>
      <c r="G42" s="11">
        <f t="shared" si="7"/>
        <v>21.560449141809865</v>
      </c>
      <c r="H42" s="11">
        <f t="shared" si="7"/>
        <v>15.174858853923299</v>
      </c>
      <c r="I42" s="11">
        <f t="shared" si="7"/>
        <v>-6.8603414100399522</v>
      </c>
      <c r="J42" s="11">
        <f t="shared" si="7"/>
        <v>-3.4791011933263731</v>
      </c>
      <c r="K42" s="11">
        <f t="shared" si="7"/>
        <v>7.0964290802772432</v>
      </c>
      <c r="L42" s="11">
        <f t="shared" si="7"/>
        <v>5.4050758310914109</v>
      </c>
      <c r="M42" s="11">
        <f t="shared" si="7"/>
        <v>13.050558797004943</v>
      </c>
      <c r="N42" s="11">
        <f t="shared" si="7"/>
        <v>9.7095111829750724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B33" sqref="B3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69</v>
      </c>
    </row>
    <row r="2" spans="1:15" ht="6.75" customHeight="1" x14ac:dyDescent="0.2"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 t="s">
        <v>84</v>
      </c>
      <c r="E3" s="37"/>
      <c r="F3" s="37"/>
      <c r="G3" s="37"/>
      <c r="H3" s="37"/>
      <c r="I3" s="37"/>
      <c r="J3" s="37"/>
      <c r="K3" s="37"/>
      <c r="L3" s="37"/>
      <c r="M3" s="37"/>
    </row>
    <row r="4" spans="1:15" ht="12.75" customHeight="1" x14ac:dyDescent="0.2"/>
    <row r="5" spans="1:15" x14ac:dyDescent="0.2">
      <c r="B5" t="s">
        <v>26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2</v>
      </c>
      <c r="E7" s="6">
        <v>0</v>
      </c>
      <c r="F7" s="6">
        <v>0</v>
      </c>
      <c r="G7" s="6">
        <v>0</v>
      </c>
      <c r="H7" s="6">
        <v>4.2708912083080633E-3</v>
      </c>
      <c r="I7" s="6">
        <v>0</v>
      </c>
      <c r="J7" s="6">
        <v>0</v>
      </c>
      <c r="K7" s="6">
        <v>0</v>
      </c>
      <c r="L7" s="6">
        <v>0</v>
      </c>
      <c r="M7" s="6">
        <v>3.0146849708402057E-3</v>
      </c>
      <c r="N7" s="6">
        <v>1.5876329317026357E-3</v>
      </c>
    </row>
    <row r="8" spans="1:15" ht="12" customHeight="1" x14ac:dyDescent="0.2">
      <c r="B8" t="s">
        <v>3</v>
      </c>
      <c r="E8" s="6">
        <v>27.93346612760083</v>
      </c>
      <c r="F8" s="6">
        <v>25.045949035901849</v>
      </c>
      <c r="G8" s="6">
        <v>19.45670001887861</v>
      </c>
      <c r="H8" s="6">
        <v>15.215312229500226</v>
      </c>
      <c r="I8" s="6">
        <v>13.792800633840013</v>
      </c>
      <c r="J8" s="6">
        <v>21.497685685602686</v>
      </c>
      <c r="K8" s="6">
        <v>16.458058061985092</v>
      </c>
      <c r="L8" s="6">
        <v>21.423172928126135</v>
      </c>
      <c r="M8" s="6">
        <v>17.009001171865634</v>
      </c>
      <c r="N8" s="6">
        <v>18.78245101198042</v>
      </c>
    </row>
    <row r="9" spans="1:15" ht="12" customHeight="1" x14ac:dyDescent="0.2">
      <c r="B9" t="s">
        <v>4</v>
      </c>
      <c r="E9" s="6">
        <v>38.162857706340596</v>
      </c>
      <c r="F9" s="6">
        <v>21.072770882445912</v>
      </c>
      <c r="G9" s="6">
        <v>30.784243911648105</v>
      </c>
      <c r="H9" s="6">
        <v>13.486124354339625</v>
      </c>
      <c r="I9" s="6">
        <v>6.7195668759903748</v>
      </c>
      <c r="J9" s="6">
        <v>8.5274928340425067</v>
      </c>
      <c r="K9" s="6">
        <v>13.39035195875133</v>
      </c>
      <c r="L9" s="6">
        <v>17.258458393153258</v>
      </c>
      <c r="M9" s="6">
        <v>12.434944520989593</v>
      </c>
      <c r="N9" s="6">
        <v>14.471997526574924</v>
      </c>
    </row>
    <row r="10" spans="1:15" ht="12" customHeight="1" x14ac:dyDescent="0.2">
      <c r="B10" t="s">
        <v>5</v>
      </c>
      <c r="E10" s="6">
        <v>14.744035105019229</v>
      </c>
      <c r="F10" s="6">
        <v>23.256937812527372</v>
      </c>
      <c r="G10" s="6">
        <v>2.1994525202945061</v>
      </c>
      <c r="H10" s="6">
        <v>12.60894702760848</v>
      </c>
      <c r="I10" s="6">
        <v>21.474062444979165</v>
      </c>
      <c r="J10" s="6">
        <v>16.835389476595228</v>
      </c>
      <c r="K10" s="6">
        <v>10.740187748696968</v>
      </c>
      <c r="L10" s="6">
        <v>17.163667666309262</v>
      </c>
      <c r="M10" s="6">
        <v>18.126670762121844</v>
      </c>
      <c r="N10" s="6">
        <v>17.26190641749416</v>
      </c>
    </row>
    <row r="11" spans="1:15" ht="12" customHeight="1" x14ac:dyDescent="0.2">
      <c r="B11" t="s">
        <v>6</v>
      </c>
      <c r="E11" s="6">
        <v>16.938538605660192</v>
      </c>
      <c r="F11" s="6">
        <v>7.4306937774443309</v>
      </c>
      <c r="G11" s="6">
        <v>7.9077912025674912</v>
      </c>
      <c r="H11" s="6">
        <v>8.2398126527983315</v>
      </c>
      <c r="I11" s="6">
        <v>2.1168724690416103</v>
      </c>
      <c r="J11" s="6">
        <v>7.2709760440725457</v>
      </c>
      <c r="K11" s="6">
        <v>4.5379056212520323</v>
      </c>
      <c r="L11" s="6">
        <v>7.8422846467419101</v>
      </c>
      <c r="M11" s="6">
        <v>6.8139585062825354</v>
      </c>
      <c r="N11" s="6">
        <v>7.0903814810788592</v>
      </c>
    </row>
    <row r="12" spans="1:15" ht="12" customHeight="1" x14ac:dyDescent="0.2">
      <c r="B12" t="s">
        <v>7</v>
      </c>
      <c r="E12" s="6">
        <v>5.0831545212503695</v>
      </c>
      <c r="F12" s="6">
        <v>1.2671894339565155</v>
      </c>
      <c r="G12" s="6">
        <v>1.7642250330375686</v>
      </c>
      <c r="H12" s="6">
        <v>2.2135038669800697</v>
      </c>
      <c r="I12" s="6">
        <v>0.56317917718175947</v>
      </c>
      <c r="J12" s="6">
        <v>0.51447918643289425</v>
      </c>
      <c r="K12" s="6">
        <v>0.68495768648769828</v>
      </c>
      <c r="L12" s="6">
        <v>1.9140399090159494</v>
      </c>
      <c r="M12" s="6">
        <v>1.3146566937726365</v>
      </c>
      <c r="N12" s="6">
        <v>1.5201430482245464</v>
      </c>
    </row>
    <row r="13" spans="1:15" ht="13.5" customHeight="1" x14ac:dyDescent="0.2">
      <c r="B13" s="4" t="s">
        <v>8</v>
      </c>
      <c r="E13" s="8">
        <f t="shared" ref="E13:N13" si="0">SUM(E7:E12)</f>
        <v>102.86205206587123</v>
      </c>
      <c r="F13" s="8">
        <f t="shared" si="0"/>
        <v>78.073540942275983</v>
      </c>
      <c r="G13" s="8">
        <f t="shared" si="0"/>
        <v>62.112412686426275</v>
      </c>
      <c r="H13" s="8">
        <f t="shared" si="0"/>
        <v>51.767971022435042</v>
      </c>
      <c r="I13" s="8">
        <f t="shared" si="0"/>
        <v>44.66648160103292</v>
      </c>
      <c r="J13" s="8">
        <f t="shared" si="0"/>
        <v>54.646023226745861</v>
      </c>
      <c r="K13" s="8">
        <f t="shared" si="0"/>
        <v>45.811461077173121</v>
      </c>
      <c r="L13" s="8">
        <f t="shared" si="0"/>
        <v>65.60162354334652</v>
      </c>
      <c r="M13" s="8">
        <f t="shared" si="0"/>
        <v>55.702246340003072</v>
      </c>
      <c r="N13" s="8">
        <f t="shared" si="0"/>
        <v>59.128467118284611</v>
      </c>
    </row>
    <row r="14" spans="1:15" ht="3" customHeight="1" x14ac:dyDescent="0.2"/>
    <row r="15" spans="1:15" ht="12" customHeight="1" x14ac:dyDescent="0.2">
      <c r="B15" t="s">
        <v>9</v>
      </c>
      <c r="E15" s="6">
        <v>181.48083818163889</v>
      </c>
      <c r="F15" s="6">
        <v>207.90295646610329</v>
      </c>
      <c r="G15" s="6">
        <v>101.26516518784217</v>
      </c>
      <c r="H15" s="6">
        <v>237.5964512637087</v>
      </c>
      <c r="I15" s="6">
        <v>238.92125965921318</v>
      </c>
      <c r="J15" s="6">
        <v>257.52286511644013</v>
      </c>
      <c r="K15" s="6">
        <v>213.79879560612005</v>
      </c>
      <c r="L15" s="6">
        <v>218.64934689136518</v>
      </c>
      <c r="M15" s="6">
        <v>239.64577112863981</v>
      </c>
      <c r="N15" s="6">
        <v>229.39797922512739</v>
      </c>
    </row>
    <row r="16" spans="1:15" ht="12" customHeight="1" x14ac:dyDescent="0.2">
      <c r="B16" t="s">
        <v>10</v>
      </c>
      <c r="E16" s="6">
        <v>42.088640173552903</v>
      </c>
      <c r="F16" s="6">
        <v>10.445114842503342</v>
      </c>
      <c r="G16" s="6">
        <v>13.324496885029262</v>
      </c>
      <c r="H16" s="6">
        <v>41.316391651664958</v>
      </c>
      <c r="I16" s="6">
        <v>21.433773500009782</v>
      </c>
      <c r="J16" s="6">
        <v>9.3402995498938122</v>
      </c>
      <c r="K16" s="6">
        <v>10.174635991705431</v>
      </c>
      <c r="L16" s="6">
        <v>20.633426598283787</v>
      </c>
      <c r="M16" s="6">
        <v>30.096614556199757</v>
      </c>
      <c r="N16" s="6">
        <v>24.951261417176813</v>
      </c>
    </row>
    <row r="17" spans="2:14" ht="12" customHeight="1" x14ac:dyDescent="0.2">
      <c r="B17" t="s">
        <v>11</v>
      </c>
      <c r="E17" s="6">
        <v>31.949754462084609</v>
      </c>
      <c r="F17" s="6">
        <v>4.2251185747418853</v>
      </c>
      <c r="G17" s="6">
        <v>9.9533528412308865</v>
      </c>
      <c r="H17" s="6">
        <v>1.6641109141809041</v>
      </c>
      <c r="I17" s="6">
        <v>1.3842795938728798</v>
      </c>
      <c r="J17" s="6">
        <v>1.0852664086929562</v>
      </c>
      <c r="K17" s="6">
        <v>5.1781426890096958</v>
      </c>
      <c r="L17" s="6">
        <v>4.8595208838629746</v>
      </c>
      <c r="M17" s="6">
        <v>2.0013576921685527</v>
      </c>
      <c r="N17" s="6">
        <v>3.3746005631494556</v>
      </c>
    </row>
    <row r="18" spans="2:14" ht="12" customHeight="1" x14ac:dyDescent="0.2">
      <c r="B18" t="s">
        <v>12</v>
      </c>
      <c r="E18" s="6">
        <v>4.6656187752687108</v>
      </c>
      <c r="F18" s="6">
        <v>1.0796295181984714</v>
      </c>
      <c r="G18" s="6">
        <v>1.1401038323579384</v>
      </c>
      <c r="H18" s="6">
        <v>3.312494487431151</v>
      </c>
      <c r="I18" s="6">
        <v>2.7343490423929415</v>
      </c>
      <c r="J18" s="6">
        <v>2.8983426096500269</v>
      </c>
      <c r="K18" s="6">
        <v>1.8914280109846999</v>
      </c>
      <c r="L18" s="6">
        <v>2.4964645324258035</v>
      </c>
      <c r="M18" s="6">
        <v>2.8177712359490275</v>
      </c>
      <c r="N18" s="6">
        <v>2.6271594260674846</v>
      </c>
    </row>
    <row r="19" spans="2:14" ht="13.5" customHeight="1" x14ac:dyDescent="0.2">
      <c r="B19" s="4" t="s">
        <v>13</v>
      </c>
      <c r="E19" s="8">
        <f t="shared" ref="E19:N19" si="1">SUM(E15:E18)</f>
        <v>260.1848515925451</v>
      </c>
      <c r="F19" s="8">
        <f t="shared" si="1"/>
        <v>223.65281940154696</v>
      </c>
      <c r="G19" s="8">
        <f t="shared" si="1"/>
        <v>125.68311874646025</v>
      </c>
      <c r="H19" s="8">
        <f t="shared" si="1"/>
        <v>283.88944831698569</v>
      </c>
      <c r="I19" s="8">
        <f t="shared" si="1"/>
        <v>264.47366179548874</v>
      </c>
      <c r="J19" s="8">
        <f t="shared" si="1"/>
        <v>270.84677368467692</v>
      </c>
      <c r="K19" s="8">
        <f t="shared" si="1"/>
        <v>231.04300229781987</v>
      </c>
      <c r="L19" s="8">
        <f t="shared" si="1"/>
        <v>246.63875890593775</v>
      </c>
      <c r="M19" s="8">
        <f t="shared" si="1"/>
        <v>274.56151461295713</v>
      </c>
      <c r="N19" s="8">
        <f t="shared" si="1"/>
        <v>260.35100063152112</v>
      </c>
    </row>
    <row r="20" spans="2:14" ht="3" customHeight="1" x14ac:dyDescent="0.2"/>
    <row r="21" spans="2:14" ht="12" customHeight="1" x14ac:dyDescent="0.2">
      <c r="B21" t="s">
        <v>14</v>
      </c>
      <c r="E21" s="6">
        <v>27.796226210432899</v>
      </c>
      <c r="F21" s="6">
        <v>38.493165966554571</v>
      </c>
      <c r="G21" s="6">
        <v>23.100617330564472</v>
      </c>
      <c r="H21" s="6">
        <v>45.734389052851654</v>
      </c>
      <c r="I21" s="6">
        <v>56.895036289297103</v>
      </c>
      <c r="J21" s="6">
        <v>77.701541714494766</v>
      </c>
      <c r="K21" s="6">
        <v>43.079549963571154</v>
      </c>
      <c r="L21" s="6">
        <v>44.14616914600613</v>
      </c>
      <c r="M21" s="6">
        <v>55.397782126752531</v>
      </c>
      <c r="N21" s="6">
        <v>50.003741497824286</v>
      </c>
    </row>
    <row r="22" spans="2:14" ht="12" customHeight="1" x14ac:dyDescent="0.2">
      <c r="B22" t="s">
        <v>15</v>
      </c>
      <c r="E22" s="6">
        <v>20.08119120402327</v>
      </c>
      <c r="F22" s="6">
        <v>60.984538325900587</v>
      </c>
      <c r="G22" s="6">
        <v>38.056996413063999</v>
      </c>
      <c r="H22" s="6">
        <v>30.091045995002961</v>
      </c>
      <c r="I22" s="6">
        <v>30.229162313907313</v>
      </c>
      <c r="J22" s="6">
        <v>32.100806792391452</v>
      </c>
      <c r="K22" s="6">
        <v>43.551950905116847</v>
      </c>
      <c r="L22" s="6">
        <v>44.458118243563021</v>
      </c>
      <c r="M22" s="6">
        <v>31.26905528173484</v>
      </c>
      <c r="N22" s="6">
        <v>37.454635493928123</v>
      </c>
    </row>
    <row r="23" spans="2:14" ht="12" customHeight="1" x14ac:dyDescent="0.2">
      <c r="B23" t="s">
        <v>16</v>
      </c>
      <c r="E23" s="6">
        <v>0</v>
      </c>
      <c r="F23" s="6">
        <v>0.22070173701428533</v>
      </c>
      <c r="G23" s="6">
        <v>0.9724107985652255</v>
      </c>
      <c r="H23" s="6">
        <v>0.13836478228868132</v>
      </c>
      <c r="I23" s="6">
        <v>0.26349374963319444</v>
      </c>
      <c r="J23" s="6">
        <v>2.9251548969862998E-2</v>
      </c>
      <c r="K23" s="6">
        <v>0.48244073306058399</v>
      </c>
      <c r="L23" s="6">
        <v>8.7999839077250841E-2</v>
      </c>
      <c r="M23" s="6">
        <v>0.20387819913965632</v>
      </c>
      <c r="N23" s="6">
        <v>0.17413482656929757</v>
      </c>
    </row>
    <row r="24" spans="2:14" ht="14.25" customHeight="1" x14ac:dyDescent="0.2">
      <c r="B24" s="4" t="s">
        <v>17</v>
      </c>
      <c r="E24" s="8">
        <f t="shared" ref="E24:N24" si="2">SUM(E21:E23)</f>
        <v>47.877417414456168</v>
      </c>
      <c r="F24" s="8">
        <f t="shared" si="2"/>
        <v>99.698406029469439</v>
      </c>
      <c r="G24" s="8">
        <f t="shared" si="2"/>
        <v>62.130024542193702</v>
      </c>
      <c r="H24" s="8">
        <f t="shared" si="2"/>
        <v>75.963799830143287</v>
      </c>
      <c r="I24" s="8">
        <f t="shared" si="2"/>
        <v>87.387692352837618</v>
      </c>
      <c r="J24" s="8">
        <f t="shared" si="2"/>
        <v>109.83160005585609</v>
      </c>
      <c r="K24" s="8">
        <f t="shared" si="2"/>
        <v>87.113941601748579</v>
      </c>
      <c r="L24" s="8">
        <f t="shared" si="2"/>
        <v>88.692287228646407</v>
      </c>
      <c r="M24" s="8">
        <f t="shared" si="2"/>
        <v>86.870715607627019</v>
      </c>
      <c r="N24" s="8">
        <f t="shared" si="2"/>
        <v>87.632511818321703</v>
      </c>
    </row>
    <row r="25" spans="2:14" ht="3" customHeight="1" x14ac:dyDescent="0.2"/>
    <row r="26" spans="2:14" ht="12" customHeight="1" x14ac:dyDescent="0.2">
      <c r="B26" t="s">
        <v>18</v>
      </c>
      <c r="E26" s="6">
        <v>5.5443033231436738</v>
      </c>
      <c r="F26" s="6">
        <v>11.282451699882319</v>
      </c>
      <c r="G26" s="6">
        <v>11.324430809892393</v>
      </c>
      <c r="H26" s="6">
        <v>11.057498096574159</v>
      </c>
      <c r="I26" s="6">
        <v>7.468401510260775</v>
      </c>
      <c r="J26" s="6">
        <v>9.9967643563463291</v>
      </c>
      <c r="K26" s="6">
        <v>10.701315922210389</v>
      </c>
      <c r="L26" s="6">
        <v>10.605676393233546</v>
      </c>
      <c r="M26" s="6">
        <v>9.6245713897047356</v>
      </c>
      <c r="N26" s="6">
        <v>10.09508230164248</v>
      </c>
    </row>
    <row r="27" spans="2:14" ht="12" customHeight="1" x14ac:dyDescent="0.2">
      <c r="B27" t="s">
        <v>19</v>
      </c>
      <c r="E27" s="6">
        <v>85.73291391381521</v>
      </c>
      <c r="F27" s="6">
        <v>135.45029945501702</v>
      </c>
      <c r="G27" s="6">
        <v>106.06406645270908</v>
      </c>
      <c r="H27" s="6">
        <v>107.72945334224109</v>
      </c>
      <c r="I27" s="6">
        <v>84.319039262867534</v>
      </c>
      <c r="J27" s="6">
        <v>82.849698839573904</v>
      </c>
      <c r="K27" s="6">
        <v>105.1385523734798</v>
      </c>
      <c r="L27" s="6">
        <v>104.34817987924001</v>
      </c>
      <c r="M27" s="6">
        <v>105.92401645733462</v>
      </c>
      <c r="N27" s="6">
        <v>105.22838171076832</v>
      </c>
    </row>
    <row r="28" spans="2:14" ht="12" customHeight="1" x14ac:dyDescent="0.2">
      <c r="B28" t="s">
        <v>20</v>
      </c>
      <c r="E28" s="6">
        <v>11.114601124149493</v>
      </c>
      <c r="F28" s="6">
        <v>17.907189433956518</v>
      </c>
      <c r="G28" s="6">
        <v>7.1934849915046248</v>
      </c>
      <c r="H28" s="6">
        <v>13.292207754191686</v>
      </c>
      <c r="I28" s="6">
        <v>9.9457018213118928</v>
      </c>
      <c r="J28" s="6">
        <v>13.029761133231569</v>
      </c>
      <c r="K28" s="6">
        <v>14.02166339741075</v>
      </c>
      <c r="L28" s="6">
        <v>13.690336736948167</v>
      </c>
      <c r="M28" s="6">
        <v>13.341246892672745</v>
      </c>
      <c r="N28" s="6">
        <v>13.527586299534102</v>
      </c>
    </row>
    <row r="29" spans="2:14" ht="14.25" customHeight="1" x14ac:dyDescent="0.2">
      <c r="B29" s="4" t="s">
        <v>0</v>
      </c>
      <c r="E29" s="8">
        <f t="shared" ref="E29:N29" si="3">SUM(E26:E28)</f>
        <v>102.39181836110838</v>
      </c>
      <c r="F29" s="8">
        <f t="shared" si="3"/>
        <v>164.63994058885586</v>
      </c>
      <c r="G29" s="8">
        <f t="shared" si="3"/>
        <v>124.58198225410609</v>
      </c>
      <c r="H29" s="8">
        <f t="shared" si="3"/>
        <v>132.07915919300694</v>
      </c>
      <c r="I29" s="8">
        <f t="shared" si="3"/>
        <v>101.73314259444021</v>
      </c>
      <c r="J29" s="8">
        <f t="shared" si="3"/>
        <v>105.87622432915181</v>
      </c>
      <c r="K29" s="8">
        <f t="shared" si="3"/>
        <v>129.86153169310094</v>
      </c>
      <c r="L29" s="8">
        <f t="shared" si="3"/>
        <v>128.64419300942171</v>
      </c>
      <c r="M29" s="8">
        <f t="shared" si="3"/>
        <v>128.88983473971211</v>
      </c>
      <c r="N29" s="8">
        <f t="shared" si="3"/>
        <v>128.8510503119449</v>
      </c>
    </row>
    <row r="30" spans="2:14" ht="3" customHeight="1" x14ac:dyDescent="0.2"/>
    <row r="31" spans="2:14" x14ac:dyDescent="0.2">
      <c r="B31" s="1" t="s">
        <v>21</v>
      </c>
      <c r="E31" s="7">
        <f t="shared" ref="E31:N31" si="4">SUM(E13,E19,E24,E29)</f>
        <v>513.31613943398088</v>
      </c>
      <c r="F31" s="7">
        <f t="shared" si="4"/>
        <v>566.06470696214819</v>
      </c>
      <c r="G31" s="7">
        <f t="shared" si="4"/>
        <v>374.50753822918631</v>
      </c>
      <c r="H31" s="7">
        <f t="shared" si="4"/>
        <v>543.70037836257097</v>
      </c>
      <c r="I31" s="7">
        <f t="shared" si="4"/>
        <v>498.26097834379948</v>
      </c>
      <c r="J31" s="7">
        <f t="shared" si="4"/>
        <v>541.20062129643065</v>
      </c>
      <c r="K31" s="7">
        <f t="shared" si="4"/>
        <v>493.82993666984248</v>
      </c>
      <c r="L31" s="7">
        <f t="shared" si="4"/>
        <v>529.57686268735233</v>
      </c>
      <c r="M31" s="7">
        <f t="shared" si="4"/>
        <v>546.02431130029936</v>
      </c>
      <c r="N31" s="7">
        <f t="shared" si="4"/>
        <v>535.96302988007233</v>
      </c>
    </row>
    <row r="32" spans="2:14" ht="6" customHeight="1" x14ac:dyDescent="0.2"/>
    <row r="33" spans="2:14" ht="12" customHeight="1" x14ac:dyDescent="0.2">
      <c r="B33" t="s">
        <v>212</v>
      </c>
      <c r="E33" s="6">
        <v>499.26637116655166</v>
      </c>
      <c r="F33" s="6">
        <v>826.51387075029425</v>
      </c>
      <c r="G33" s="6">
        <v>368.45719463847462</v>
      </c>
      <c r="H33" s="6">
        <v>689.8182932539786</v>
      </c>
      <c r="I33" s="6">
        <v>509.95645890799534</v>
      </c>
      <c r="J33" s="6">
        <v>638.348452670283</v>
      </c>
      <c r="K33" s="6">
        <v>563.15510676455756</v>
      </c>
      <c r="L33" s="6">
        <v>625.20745006148229</v>
      </c>
      <c r="M33" s="6">
        <v>713.96969103476044</v>
      </c>
      <c r="N33" s="6">
        <v>668.00241206038766</v>
      </c>
    </row>
    <row r="34" spans="2:14" ht="12" customHeight="1" x14ac:dyDescent="0.2">
      <c r="B34" t="s">
        <v>23</v>
      </c>
      <c r="E34" s="6">
        <v>0.10488117542648653</v>
      </c>
      <c r="F34" s="6">
        <v>0.59510939648179395</v>
      </c>
      <c r="G34" s="6">
        <v>4.3947215404946194</v>
      </c>
      <c r="H34" s="6">
        <v>0.41259285229405884</v>
      </c>
      <c r="I34" s="6">
        <v>0.11581274331435726</v>
      </c>
      <c r="J34" s="6">
        <v>0.34570497007530776</v>
      </c>
      <c r="K34" s="6">
        <v>1.3400504399484392</v>
      </c>
      <c r="L34" s="6">
        <v>0.35900559145597727</v>
      </c>
      <c r="M34" s="6">
        <v>0.42243235893747055</v>
      </c>
      <c r="N34" s="6">
        <v>0.45486029561582481</v>
      </c>
    </row>
    <row r="35" spans="2:14" ht="12" customHeight="1" x14ac:dyDescent="0.2">
      <c r="B35" t="s">
        <v>29</v>
      </c>
      <c r="E35" s="6">
        <v>58.955744009466514</v>
      </c>
      <c r="F35" s="6">
        <v>48.634362491764321</v>
      </c>
      <c r="G35" s="6">
        <v>120.42415140645649</v>
      </c>
      <c r="H35" s="6">
        <v>47.734614786247654</v>
      </c>
      <c r="I35" s="6">
        <v>33.992651955318195</v>
      </c>
      <c r="J35" s="6">
        <v>30.369575017660043</v>
      </c>
      <c r="K35" s="6">
        <v>40.945228380877651</v>
      </c>
      <c r="L35" s="6">
        <v>52.344938522372146</v>
      </c>
      <c r="M35" s="6">
        <v>38.825032291002053</v>
      </c>
      <c r="N35" s="6">
        <v>44.499217154256087</v>
      </c>
    </row>
    <row r="36" spans="2:14" ht="13.5" customHeight="1" x14ac:dyDescent="0.2">
      <c r="B36" s="1" t="s">
        <v>25</v>
      </c>
      <c r="E36" s="7">
        <f t="shared" ref="E36:N36" si="5">SUM(E33:E35)</f>
        <v>558.32699635144468</v>
      </c>
      <c r="F36" s="7">
        <f t="shared" si="5"/>
        <v>875.74334263854041</v>
      </c>
      <c r="G36" s="7">
        <f t="shared" si="5"/>
        <v>493.27606758542572</v>
      </c>
      <c r="H36" s="7">
        <f t="shared" si="5"/>
        <v>737.96550089252037</v>
      </c>
      <c r="I36" s="7">
        <f t="shared" si="5"/>
        <v>544.06492360662787</v>
      </c>
      <c r="J36" s="7">
        <f t="shared" si="5"/>
        <v>669.06373265801835</v>
      </c>
      <c r="K36" s="7">
        <f t="shared" si="5"/>
        <v>605.44038558538364</v>
      </c>
      <c r="L36" s="7">
        <f t="shared" si="5"/>
        <v>677.91139417531042</v>
      </c>
      <c r="M36" s="7">
        <f t="shared" si="5"/>
        <v>753.21715568469995</v>
      </c>
      <c r="N36" s="7">
        <f t="shared" si="5"/>
        <v>712.95648951025964</v>
      </c>
    </row>
    <row r="37" spans="2:14" ht="6" customHeight="1" x14ac:dyDescent="0.2"/>
    <row r="38" spans="2:14" x14ac:dyDescent="0.2">
      <c r="B38" s="9" t="s">
        <v>27</v>
      </c>
      <c r="C38" s="10"/>
      <c r="D38" s="10"/>
      <c r="E38" s="11">
        <f t="shared" ref="E38:N38" si="6">E36-E31</f>
        <v>45.010856917463798</v>
      </c>
      <c r="F38" s="11">
        <f t="shared" si="6"/>
        <v>309.67863567639222</v>
      </c>
      <c r="G38" s="11">
        <f t="shared" si="6"/>
        <v>118.76852935623941</v>
      </c>
      <c r="H38" s="11">
        <f t="shared" si="6"/>
        <v>194.26512252994939</v>
      </c>
      <c r="I38" s="11">
        <f t="shared" si="6"/>
        <v>45.803945262828393</v>
      </c>
      <c r="J38" s="11">
        <f t="shared" si="6"/>
        <v>127.8631113615877</v>
      </c>
      <c r="K38" s="11">
        <f t="shared" si="6"/>
        <v>111.61044891554116</v>
      </c>
      <c r="L38" s="11">
        <f t="shared" si="6"/>
        <v>148.33453148795809</v>
      </c>
      <c r="M38" s="11">
        <f t="shared" si="6"/>
        <v>207.19284438440059</v>
      </c>
      <c r="N38" s="11">
        <f t="shared" si="6"/>
        <v>176.99345963018732</v>
      </c>
    </row>
    <row r="39" spans="2:14" ht="6" customHeight="1" x14ac:dyDescent="0.2"/>
    <row r="40" spans="2:14" ht="13.5" customHeight="1" x14ac:dyDescent="0.2">
      <c r="B40" s="4" t="s">
        <v>24</v>
      </c>
      <c r="E40" s="8">
        <v>14.564027216250862</v>
      </c>
      <c r="F40" s="8">
        <v>24.36086328962552</v>
      </c>
      <c r="G40" s="8">
        <v>16.350804228808759</v>
      </c>
      <c r="H40" s="8">
        <v>16.284523701094816</v>
      </c>
      <c r="I40" s="8">
        <v>14.639839779329773</v>
      </c>
      <c r="J40" s="8">
        <v>13.719360306597967</v>
      </c>
      <c r="K40" s="8">
        <v>21.91036260718489</v>
      </c>
      <c r="L40" s="8">
        <v>18.511385328042504</v>
      </c>
      <c r="M40" s="8">
        <v>16.015444739198589</v>
      </c>
      <c r="N40" s="8">
        <v>17.413314938673309</v>
      </c>
    </row>
    <row r="41" spans="2:14" ht="6" customHeight="1" x14ac:dyDescent="0.2"/>
    <row r="42" spans="2:14" x14ac:dyDescent="0.2">
      <c r="B42" s="9" t="s">
        <v>28</v>
      </c>
      <c r="C42" s="10"/>
      <c r="D42" s="10"/>
      <c r="E42" s="11">
        <f t="shared" ref="E42:N42" si="7">+E38-E40</f>
        <v>30.446829701212934</v>
      </c>
      <c r="F42" s="11">
        <f t="shared" si="7"/>
        <v>285.31777238676671</v>
      </c>
      <c r="G42" s="11">
        <f t="shared" si="7"/>
        <v>102.41772512743066</v>
      </c>
      <c r="H42" s="11">
        <f t="shared" si="7"/>
        <v>177.98059882885457</v>
      </c>
      <c r="I42" s="11">
        <f t="shared" si="7"/>
        <v>31.16410548349862</v>
      </c>
      <c r="J42" s="11">
        <f t="shared" si="7"/>
        <v>114.14375105498974</v>
      </c>
      <c r="K42" s="11">
        <f t="shared" si="7"/>
        <v>89.700086308356262</v>
      </c>
      <c r="L42" s="11">
        <f t="shared" si="7"/>
        <v>129.82314615991558</v>
      </c>
      <c r="M42" s="11">
        <f t="shared" si="7"/>
        <v>191.177399645202</v>
      </c>
      <c r="N42" s="11">
        <f t="shared" si="7"/>
        <v>159.58014469151402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B33" sqref="B3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70</v>
      </c>
    </row>
    <row r="2" spans="1:15" ht="6.75" customHeight="1" x14ac:dyDescent="0.2"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 t="s">
        <v>85</v>
      </c>
      <c r="E3" s="37"/>
      <c r="F3" s="37"/>
      <c r="G3" s="37"/>
      <c r="H3" s="37"/>
      <c r="I3" s="37"/>
      <c r="J3" s="37"/>
      <c r="K3" s="37"/>
      <c r="L3" s="37"/>
      <c r="M3" s="37"/>
    </row>
    <row r="4" spans="1:15" ht="12.75" customHeight="1" x14ac:dyDescent="0.2"/>
    <row r="5" spans="1:15" x14ac:dyDescent="0.2">
      <c r="B5" t="s">
        <v>26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2</v>
      </c>
      <c r="E7" s="6">
        <v>0</v>
      </c>
      <c r="F7" s="6">
        <v>0</v>
      </c>
      <c r="G7" s="6">
        <v>0</v>
      </c>
      <c r="H7" s="6">
        <v>4.2708912083080633E-3</v>
      </c>
      <c r="I7" s="6">
        <v>0</v>
      </c>
      <c r="J7" s="6">
        <v>0</v>
      </c>
      <c r="K7" s="6">
        <v>0</v>
      </c>
      <c r="L7" s="6">
        <v>0</v>
      </c>
      <c r="M7" s="6">
        <v>3.0146849708402057E-3</v>
      </c>
      <c r="N7" s="6">
        <v>1.5876329317026357E-3</v>
      </c>
    </row>
    <row r="8" spans="1:15" ht="12" customHeight="1" x14ac:dyDescent="0.2">
      <c r="B8" t="s">
        <v>3</v>
      </c>
      <c r="E8" s="6">
        <v>27.93346612760083</v>
      </c>
      <c r="F8" s="6">
        <v>25.045949035901849</v>
      </c>
      <c r="G8" s="6">
        <v>19.45670001887861</v>
      </c>
      <c r="H8" s="6">
        <v>15.215312229500226</v>
      </c>
      <c r="I8" s="6">
        <v>13.792800633840013</v>
      </c>
      <c r="J8" s="6">
        <v>21.497685685602686</v>
      </c>
      <c r="K8" s="6">
        <v>16.458058061985092</v>
      </c>
      <c r="L8" s="6">
        <v>21.423172928126135</v>
      </c>
      <c r="M8" s="6">
        <v>17.009001171865634</v>
      </c>
      <c r="N8" s="6">
        <v>18.78245101198042</v>
      </c>
    </row>
    <row r="9" spans="1:15" ht="12" customHeight="1" x14ac:dyDescent="0.2">
      <c r="B9" t="s">
        <v>4</v>
      </c>
      <c r="E9" s="6">
        <v>38.162857706340596</v>
      </c>
      <c r="F9" s="6">
        <v>21.072770882445912</v>
      </c>
      <c r="G9" s="6">
        <v>30.784243911648105</v>
      </c>
      <c r="H9" s="6">
        <v>13.486124354339625</v>
      </c>
      <c r="I9" s="6">
        <v>6.7195668759903748</v>
      </c>
      <c r="J9" s="6">
        <v>8.5274928340425067</v>
      </c>
      <c r="K9" s="6">
        <v>13.39035195875133</v>
      </c>
      <c r="L9" s="6">
        <v>17.258458393153258</v>
      </c>
      <c r="M9" s="6">
        <v>12.434944520989593</v>
      </c>
      <c r="N9" s="6">
        <v>14.471997526574924</v>
      </c>
    </row>
    <row r="10" spans="1:15" ht="12" customHeight="1" x14ac:dyDescent="0.2">
      <c r="B10" t="s">
        <v>5</v>
      </c>
      <c r="E10" s="6">
        <v>14.744035105019229</v>
      </c>
      <c r="F10" s="6">
        <v>23.256937812527372</v>
      </c>
      <c r="G10" s="6">
        <v>2.1994525202945061</v>
      </c>
      <c r="H10" s="6">
        <v>12.60894702760848</v>
      </c>
      <c r="I10" s="6">
        <v>21.474062444979165</v>
      </c>
      <c r="J10" s="6">
        <v>16.835389476595228</v>
      </c>
      <c r="K10" s="6">
        <v>10.740187748696968</v>
      </c>
      <c r="L10" s="6">
        <v>17.163667666309262</v>
      </c>
      <c r="M10" s="6">
        <v>18.126670762121844</v>
      </c>
      <c r="N10" s="6">
        <v>17.26190641749416</v>
      </c>
    </row>
    <row r="11" spans="1:15" ht="12" customHeight="1" x14ac:dyDescent="0.2">
      <c r="B11" t="s">
        <v>6</v>
      </c>
      <c r="E11" s="6">
        <v>16.938538605660192</v>
      </c>
      <c r="F11" s="6">
        <v>7.4306937774443309</v>
      </c>
      <c r="G11" s="6">
        <v>7.9077912025674912</v>
      </c>
      <c r="H11" s="6">
        <v>8.2398126527983315</v>
      </c>
      <c r="I11" s="6">
        <v>2.1168724690416103</v>
      </c>
      <c r="J11" s="6">
        <v>7.2709760440725457</v>
      </c>
      <c r="K11" s="6">
        <v>4.5379056212520323</v>
      </c>
      <c r="L11" s="6">
        <v>7.8422846467419101</v>
      </c>
      <c r="M11" s="6">
        <v>6.8139585062825354</v>
      </c>
      <c r="N11" s="6">
        <v>7.0903814810788592</v>
      </c>
    </row>
    <row r="12" spans="1:15" ht="12" customHeight="1" x14ac:dyDescent="0.2">
      <c r="B12" t="s">
        <v>7</v>
      </c>
      <c r="E12" s="6">
        <v>5.0831545212503695</v>
      </c>
      <c r="F12" s="6">
        <v>1.2671894339565155</v>
      </c>
      <c r="G12" s="6">
        <v>1.7642250330375686</v>
      </c>
      <c r="H12" s="6">
        <v>2.2135038669800697</v>
      </c>
      <c r="I12" s="6">
        <v>0.56317917718175947</v>
      </c>
      <c r="J12" s="6">
        <v>0.51447918643289425</v>
      </c>
      <c r="K12" s="6">
        <v>0.68495768648769828</v>
      </c>
      <c r="L12" s="6">
        <v>1.9140399090159494</v>
      </c>
      <c r="M12" s="6">
        <v>1.3146566937726365</v>
      </c>
      <c r="N12" s="6">
        <v>1.5201430482245464</v>
      </c>
    </row>
    <row r="13" spans="1:15" ht="13.5" customHeight="1" x14ac:dyDescent="0.2">
      <c r="B13" s="4" t="s">
        <v>8</v>
      </c>
      <c r="E13" s="8">
        <f t="shared" ref="E13:N13" si="0">SUM(E7:E12)</f>
        <v>102.86205206587123</v>
      </c>
      <c r="F13" s="8">
        <f t="shared" si="0"/>
        <v>78.073540942275983</v>
      </c>
      <c r="G13" s="8">
        <f t="shared" si="0"/>
        <v>62.112412686426275</v>
      </c>
      <c r="H13" s="8">
        <f t="shared" si="0"/>
        <v>51.767971022435042</v>
      </c>
      <c r="I13" s="8">
        <f t="shared" si="0"/>
        <v>44.66648160103292</v>
      </c>
      <c r="J13" s="8">
        <f t="shared" si="0"/>
        <v>54.646023226745861</v>
      </c>
      <c r="K13" s="8">
        <f t="shared" si="0"/>
        <v>45.811461077173121</v>
      </c>
      <c r="L13" s="8">
        <f t="shared" si="0"/>
        <v>65.60162354334652</v>
      </c>
      <c r="M13" s="8">
        <f t="shared" si="0"/>
        <v>55.702246340003072</v>
      </c>
      <c r="N13" s="8">
        <f t="shared" si="0"/>
        <v>59.128467118284611</v>
      </c>
    </row>
    <row r="14" spans="1:15" ht="3" customHeight="1" x14ac:dyDescent="0.2"/>
    <row r="15" spans="1:15" ht="12" customHeight="1" x14ac:dyDescent="0.2">
      <c r="B15" t="s">
        <v>9</v>
      </c>
      <c r="E15" s="6">
        <v>191.10267626466819</v>
      </c>
      <c r="F15" s="6">
        <v>168.65081572262613</v>
      </c>
      <c r="G15" s="6">
        <v>100.41518784217482</v>
      </c>
      <c r="H15" s="6">
        <v>206.19287891754695</v>
      </c>
      <c r="I15" s="6">
        <v>198.08911360212846</v>
      </c>
      <c r="J15" s="6">
        <v>170.54014337154342</v>
      </c>
      <c r="K15" s="6">
        <v>181.93046628930114</v>
      </c>
      <c r="L15" s="6">
        <v>177.61016699131324</v>
      </c>
      <c r="M15" s="6">
        <v>196.42523059630199</v>
      </c>
      <c r="N15" s="6">
        <v>187.79382727602609</v>
      </c>
    </row>
    <row r="16" spans="1:15" ht="12" customHeight="1" x14ac:dyDescent="0.2">
      <c r="B16" t="s">
        <v>10</v>
      </c>
      <c r="E16" s="6">
        <v>35.820917069322547</v>
      </c>
      <c r="F16" s="6">
        <v>9.7482274532803697</v>
      </c>
      <c r="G16" s="6">
        <v>16.125278459505381</v>
      </c>
      <c r="H16" s="6">
        <v>37.871575453067173</v>
      </c>
      <c r="I16" s="6">
        <v>19.301342214918716</v>
      </c>
      <c r="J16" s="6">
        <v>8.2764766838433985</v>
      </c>
      <c r="K16" s="6">
        <v>9.3904685310766123</v>
      </c>
      <c r="L16" s="6">
        <v>18.31995822626557</v>
      </c>
      <c r="M16" s="6">
        <v>27.864809263930454</v>
      </c>
      <c r="N16" s="6">
        <v>22.77815287934714</v>
      </c>
    </row>
    <row r="17" spans="2:14" ht="12" customHeight="1" x14ac:dyDescent="0.2">
      <c r="B17" t="s">
        <v>11</v>
      </c>
      <c r="E17" s="6">
        <v>24.639307760575882</v>
      </c>
      <c r="F17" s="6">
        <v>4.0187617346530731</v>
      </c>
      <c r="G17" s="6">
        <v>12.677881819898056</v>
      </c>
      <c r="H17" s="6">
        <v>1.280110190912676</v>
      </c>
      <c r="I17" s="6">
        <v>1.6593812234677308</v>
      </c>
      <c r="J17" s="6">
        <v>0.90657728174496965</v>
      </c>
      <c r="K17" s="6">
        <v>4.881202152104466</v>
      </c>
      <c r="L17" s="6">
        <v>4.3718350879689263</v>
      </c>
      <c r="M17" s="6">
        <v>1.6914968540915509</v>
      </c>
      <c r="N17" s="6">
        <v>2.99270587915459</v>
      </c>
    </row>
    <row r="18" spans="2:14" ht="12" customHeight="1" x14ac:dyDescent="0.2">
      <c r="B18" t="s">
        <v>12</v>
      </c>
      <c r="E18" s="6">
        <v>5.3707849324524206</v>
      </c>
      <c r="F18" s="6">
        <v>0.89399894126294377</v>
      </c>
      <c r="G18" s="6">
        <v>1.2186501793468001</v>
      </c>
      <c r="H18" s="6">
        <v>2.7250363769559605</v>
      </c>
      <c r="I18" s="6">
        <v>2.5560762564313242</v>
      </c>
      <c r="J18" s="6">
        <v>1.9207347034171758</v>
      </c>
      <c r="K18" s="6">
        <v>2.0269708008742922</v>
      </c>
      <c r="L18" s="6">
        <v>2.168134578789493</v>
      </c>
      <c r="M18" s="6">
        <v>2.2583946104749262</v>
      </c>
      <c r="N18" s="6">
        <v>2.2066821935978149</v>
      </c>
    </row>
    <row r="19" spans="2:14" ht="13.5" customHeight="1" x14ac:dyDescent="0.2">
      <c r="B19" s="4" t="s">
        <v>13</v>
      </c>
      <c r="E19" s="8">
        <f t="shared" ref="E19:N19" si="1">SUM(E15:E18)</f>
        <v>256.93368602701906</v>
      </c>
      <c r="F19" s="8">
        <f t="shared" si="1"/>
        <v>183.31180385182253</v>
      </c>
      <c r="G19" s="8">
        <f t="shared" si="1"/>
        <v>130.43699830092507</v>
      </c>
      <c r="H19" s="8">
        <f t="shared" si="1"/>
        <v>248.06960093848275</v>
      </c>
      <c r="I19" s="8">
        <f t="shared" si="1"/>
        <v>221.60591329694623</v>
      </c>
      <c r="J19" s="8">
        <f t="shared" si="1"/>
        <v>181.64393204054895</v>
      </c>
      <c r="K19" s="8">
        <f t="shared" si="1"/>
        <v>198.2291077733565</v>
      </c>
      <c r="L19" s="8">
        <f t="shared" si="1"/>
        <v>202.47009488433721</v>
      </c>
      <c r="M19" s="8">
        <f t="shared" si="1"/>
        <v>228.23993132479893</v>
      </c>
      <c r="N19" s="8">
        <f t="shared" si="1"/>
        <v>215.77136822812565</v>
      </c>
    </row>
    <row r="20" spans="2:14" ht="6" customHeight="1" x14ac:dyDescent="0.2"/>
    <row r="21" spans="2:14" ht="12" customHeight="1" x14ac:dyDescent="0.2">
      <c r="B21" t="s">
        <v>14</v>
      </c>
      <c r="E21" s="6">
        <v>27.796226210432899</v>
      </c>
      <c r="F21" s="6">
        <v>38.493165966554571</v>
      </c>
      <c r="G21" s="6">
        <v>23.100617330564472</v>
      </c>
      <c r="H21" s="6">
        <v>45.734389052851654</v>
      </c>
      <c r="I21" s="6">
        <v>56.895036289297103</v>
      </c>
      <c r="J21" s="6">
        <v>77.701541714494766</v>
      </c>
      <c r="K21" s="6">
        <v>43.079549963571154</v>
      </c>
      <c r="L21" s="6">
        <v>44.14616914600613</v>
      </c>
      <c r="M21" s="6">
        <v>55.397782126752531</v>
      </c>
      <c r="N21" s="6">
        <v>50.003741497824286</v>
      </c>
    </row>
    <row r="22" spans="2:14" ht="12" customHeight="1" x14ac:dyDescent="0.2">
      <c r="B22" t="s">
        <v>15</v>
      </c>
      <c r="E22" s="6">
        <v>20.08119120402327</v>
      </c>
      <c r="F22" s="6">
        <v>60.984538325900587</v>
      </c>
      <c r="G22" s="6">
        <v>38.056996413063999</v>
      </c>
      <c r="H22" s="6">
        <v>30.091045995002961</v>
      </c>
      <c r="I22" s="6">
        <v>30.229162313907313</v>
      </c>
      <c r="J22" s="6">
        <v>32.100806792391452</v>
      </c>
      <c r="K22" s="6">
        <v>43.551950905116847</v>
      </c>
      <c r="L22" s="6">
        <v>44.458118243563021</v>
      </c>
      <c r="M22" s="6">
        <v>31.26905528173484</v>
      </c>
      <c r="N22" s="6">
        <v>37.454635493928123</v>
      </c>
    </row>
    <row r="23" spans="2:14" ht="12" customHeight="1" x14ac:dyDescent="0.2">
      <c r="B23" t="s">
        <v>16</v>
      </c>
      <c r="E23" s="6">
        <v>0</v>
      </c>
      <c r="F23" s="6">
        <v>0.22070173701428533</v>
      </c>
      <c r="G23" s="6">
        <v>0.9724107985652255</v>
      </c>
      <c r="H23" s="6">
        <v>0.13836478228868132</v>
      </c>
      <c r="I23" s="6">
        <v>0.26349374963319444</v>
      </c>
      <c r="J23" s="6">
        <v>2.9251548969862998E-2</v>
      </c>
      <c r="K23" s="6">
        <v>0.48244073306058399</v>
      </c>
      <c r="L23" s="6">
        <v>8.7999839077250841E-2</v>
      </c>
      <c r="M23" s="6">
        <v>0.20387819913965632</v>
      </c>
      <c r="N23" s="6">
        <v>0.17413482656929757</v>
      </c>
    </row>
    <row r="24" spans="2:14" ht="13.5" customHeight="1" x14ac:dyDescent="0.2">
      <c r="B24" s="4" t="s">
        <v>17</v>
      </c>
      <c r="E24" s="8">
        <f t="shared" ref="E24:N24" si="2">SUM(E21:E23)</f>
        <v>47.877417414456168</v>
      </c>
      <c r="F24" s="8">
        <f t="shared" si="2"/>
        <v>99.698406029469439</v>
      </c>
      <c r="G24" s="8">
        <f t="shared" si="2"/>
        <v>62.130024542193702</v>
      </c>
      <c r="H24" s="8">
        <f t="shared" si="2"/>
        <v>75.963799830143287</v>
      </c>
      <c r="I24" s="8">
        <f t="shared" si="2"/>
        <v>87.387692352837618</v>
      </c>
      <c r="J24" s="8">
        <f t="shared" si="2"/>
        <v>109.83160005585609</v>
      </c>
      <c r="K24" s="8">
        <f t="shared" si="2"/>
        <v>87.113941601748579</v>
      </c>
      <c r="L24" s="8">
        <f t="shared" si="2"/>
        <v>88.692287228646407</v>
      </c>
      <c r="M24" s="8">
        <f t="shared" si="2"/>
        <v>86.870715607627019</v>
      </c>
      <c r="N24" s="8">
        <f t="shared" si="2"/>
        <v>87.632511818321703</v>
      </c>
    </row>
    <row r="25" spans="2:14" ht="6" customHeight="1" x14ac:dyDescent="0.2"/>
    <row r="26" spans="2:14" ht="12" customHeight="1" x14ac:dyDescent="0.2">
      <c r="B26" t="s">
        <v>18</v>
      </c>
      <c r="E26" s="6">
        <v>5.5443033231436738</v>
      </c>
      <c r="F26" s="6">
        <v>11.282451699882319</v>
      </c>
      <c r="G26" s="6">
        <v>11.324430809892393</v>
      </c>
      <c r="H26" s="6">
        <v>11.057498096574159</v>
      </c>
      <c r="I26" s="6">
        <v>7.468401510260775</v>
      </c>
      <c r="J26" s="6">
        <v>9.9967643563463291</v>
      </c>
      <c r="K26" s="6">
        <v>10.701315922210389</v>
      </c>
      <c r="L26" s="6">
        <v>10.605676393233546</v>
      </c>
      <c r="M26" s="6">
        <v>9.6245713897047356</v>
      </c>
      <c r="N26" s="6">
        <v>10.09508230164248</v>
      </c>
    </row>
    <row r="27" spans="2:14" ht="12" customHeight="1" x14ac:dyDescent="0.2">
      <c r="B27" t="s">
        <v>19</v>
      </c>
      <c r="E27" s="6">
        <v>85.73291391381521</v>
      </c>
      <c r="F27" s="6">
        <v>135.45029945501702</v>
      </c>
      <c r="G27" s="6">
        <v>106.06406645270908</v>
      </c>
      <c r="H27" s="6">
        <v>107.72945334224109</v>
      </c>
      <c r="I27" s="6">
        <v>84.319039262867534</v>
      </c>
      <c r="J27" s="6">
        <v>82.849698839573904</v>
      </c>
      <c r="K27" s="6">
        <v>105.1385523734798</v>
      </c>
      <c r="L27" s="6">
        <v>104.34817987924001</v>
      </c>
      <c r="M27" s="6">
        <v>105.92401645733462</v>
      </c>
      <c r="N27" s="6">
        <v>105.22838171076832</v>
      </c>
    </row>
    <row r="28" spans="2:14" ht="12" customHeight="1" x14ac:dyDescent="0.2">
      <c r="B28" t="s">
        <v>20</v>
      </c>
      <c r="E28" s="6">
        <v>11.114601124149493</v>
      </c>
      <c r="F28" s="6">
        <v>17.907189433956518</v>
      </c>
      <c r="G28" s="6">
        <v>7.1934849915046248</v>
      </c>
      <c r="H28" s="6">
        <v>13.292207754191686</v>
      </c>
      <c r="I28" s="6">
        <v>9.9457018213118928</v>
      </c>
      <c r="J28" s="6">
        <v>13.029761133231569</v>
      </c>
      <c r="K28" s="6">
        <v>14.02166339741075</v>
      </c>
      <c r="L28" s="6">
        <v>13.690336736948167</v>
      </c>
      <c r="M28" s="6">
        <v>13.341246892672745</v>
      </c>
      <c r="N28" s="6">
        <v>13.527586299534102</v>
      </c>
    </row>
    <row r="29" spans="2:14" ht="13.5" customHeight="1" x14ac:dyDescent="0.2">
      <c r="B29" s="4" t="s">
        <v>0</v>
      </c>
      <c r="E29" s="8">
        <f t="shared" ref="E29:N29" si="3">SUM(E26:E28)</f>
        <v>102.39181836110838</v>
      </c>
      <c r="F29" s="8">
        <f t="shared" si="3"/>
        <v>164.63994058885586</v>
      </c>
      <c r="G29" s="8">
        <f t="shared" si="3"/>
        <v>124.58198225410609</v>
      </c>
      <c r="H29" s="8">
        <f t="shared" si="3"/>
        <v>132.07915919300694</v>
      </c>
      <c r="I29" s="8">
        <f t="shared" si="3"/>
        <v>101.73314259444021</v>
      </c>
      <c r="J29" s="8">
        <f t="shared" si="3"/>
        <v>105.87622432915181</v>
      </c>
      <c r="K29" s="8">
        <f t="shared" si="3"/>
        <v>129.86153169310094</v>
      </c>
      <c r="L29" s="8">
        <f t="shared" si="3"/>
        <v>128.64419300942171</v>
      </c>
      <c r="M29" s="8">
        <f t="shared" si="3"/>
        <v>128.88983473971211</v>
      </c>
      <c r="N29" s="8">
        <f t="shared" si="3"/>
        <v>128.8510503119449</v>
      </c>
    </row>
    <row r="30" spans="2:14" ht="3" customHeight="1" x14ac:dyDescent="0.2"/>
    <row r="31" spans="2:14" x14ac:dyDescent="0.2">
      <c r="B31" s="1" t="s">
        <v>21</v>
      </c>
      <c r="E31" s="7">
        <f t="shared" ref="E31:N31" si="4">SUM(E13,E19,E24,E29)</f>
        <v>510.06497386845484</v>
      </c>
      <c r="F31" s="7">
        <f t="shared" si="4"/>
        <v>525.72369141242382</v>
      </c>
      <c r="G31" s="7">
        <f t="shared" si="4"/>
        <v>379.26141778365115</v>
      </c>
      <c r="H31" s="7">
        <f t="shared" si="4"/>
        <v>507.880530984068</v>
      </c>
      <c r="I31" s="7">
        <f t="shared" si="4"/>
        <v>455.393229845257</v>
      </c>
      <c r="J31" s="7">
        <f t="shared" si="4"/>
        <v>451.99777965230271</v>
      </c>
      <c r="K31" s="7">
        <f t="shared" si="4"/>
        <v>461.01604214537917</v>
      </c>
      <c r="L31" s="7">
        <f t="shared" si="4"/>
        <v>485.40819866575185</v>
      </c>
      <c r="M31" s="7">
        <f t="shared" si="4"/>
        <v>499.70272801214111</v>
      </c>
      <c r="N31" s="7">
        <f t="shared" si="4"/>
        <v>491.38339747667686</v>
      </c>
    </row>
    <row r="32" spans="2:14" ht="6" customHeight="1" x14ac:dyDescent="0.2"/>
    <row r="33" spans="2:14" ht="12" customHeight="1" x14ac:dyDescent="0.2">
      <c r="B33" t="s">
        <v>212</v>
      </c>
      <c r="E33" s="6">
        <v>514.69826447095943</v>
      </c>
      <c r="F33" s="6">
        <v>652.30265666832975</v>
      </c>
      <c r="G33" s="6">
        <v>381.56243156503683</v>
      </c>
      <c r="H33" s="6">
        <v>597.05740576854396</v>
      </c>
      <c r="I33" s="6">
        <v>422.03217011952972</v>
      </c>
      <c r="J33" s="6">
        <v>437.48322643150016</v>
      </c>
      <c r="K33" s="6">
        <v>492.43623886117808</v>
      </c>
      <c r="L33" s="6">
        <v>504.05824114744189</v>
      </c>
      <c r="M33" s="6">
        <v>585.16519748760891</v>
      </c>
      <c r="N33" s="6">
        <v>546.03200824969758</v>
      </c>
    </row>
    <row r="34" spans="2:14" ht="12" customHeight="1" x14ac:dyDescent="0.2">
      <c r="B34" t="s">
        <v>23</v>
      </c>
      <c r="E34" s="6">
        <v>0.10488117542648653</v>
      </c>
      <c r="F34" s="6">
        <v>0.59510939648179395</v>
      </c>
      <c r="G34" s="6">
        <v>4.3947215404946194</v>
      </c>
      <c r="H34" s="6">
        <v>0.41259285229405884</v>
      </c>
      <c r="I34" s="6">
        <v>0.11581274331435726</v>
      </c>
      <c r="J34" s="6">
        <v>0.34570497007530776</v>
      </c>
      <c r="K34" s="6">
        <v>1.3400504399484392</v>
      </c>
      <c r="L34" s="6">
        <v>0.35900559145597727</v>
      </c>
      <c r="M34" s="6">
        <v>0.42243235893747055</v>
      </c>
      <c r="N34" s="6">
        <v>0.45486029561582481</v>
      </c>
    </row>
    <row r="35" spans="2:14" ht="12" customHeight="1" x14ac:dyDescent="0.2">
      <c r="B35" t="s">
        <v>29</v>
      </c>
      <c r="E35" s="6">
        <v>58.955744009466514</v>
      </c>
      <c r="F35" s="6">
        <v>48.634362491764321</v>
      </c>
      <c r="G35" s="6">
        <v>120.42415140645649</v>
      </c>
      <c r="H35" s="6">
        <v>47.734614786247654</v>
      </c>
      <c r="I35" s="6">
        <v>33.992651955318195</v>
      </c>
      <c r="J35" s="6">
        <v>30.369575017660043</v>
      </c>
      <c r="K35" s="6">
        <v>40.945228380877651</v>
      </c>
      <c r="L35" s="6">
        <v>52.344938522372146</v>
      </c>
      <c r="M35" s="6">
        <v>38.825032291002053</v>
      </c>
      <c r="N35" s="6">
        <v>44.499217154256087</v>
      </c>
    </row>
    <row r="36" spans="2:14" ht="13.5" customHeight="1" x14ac:dyDescent="0.2">
      <c r="B36" s="1" t="s">
        <v>25</v>
      </c>
      <c r="E36" s="7">
        <f t="shared" ref="E36:N36" si="5">SUM(E33:E35)</f>
        <v>573.7588896558525</v>
      </c>
      <c r="F36" s="7">
        <f t="shared" si="5"/>
        <v>701.53212855657591</v>
      </c>
      <c r="G36" s="7">
        <f t="shared" si="5"/>
        <v>506.38130451198793</v>
      </c>
      <c r="H36" s="7">
        <f t="shared" si="5"/>
        <v>645.20461340708573</v>
      </c>
      <c r="I36" s="7">
        <f t="shared" si="5"/>
        <v>456.14063481816225</v>
      </c>
      <c r="J36" s="7">
        <f t="shared" si="5"/>
        <v>468.19850641923551</v>
      </c>
      <c r="K36" s="7">
        <f t="shared" si="5"/>
        <v>534.72151768200411</v>
      </c>
      <c r="L36" s="7">
        <f t="shared" si="5"/>
        <v>556.76218526127002</v>
      </c>
      <c r="M36" s="7">
        <f t="shared" si="5"/>
        <v>624.41266213754841</v>
      </c>
      <c r="N36" s="7">
        <f t="shared" si="5"/>
        <v>590.98608569956946</v>
      </c>
    </row>
    <row r="37" spans="2:14" ht="6" customHeight="1" x14ac:dyDescent="0.2"/>
    <row r="38" spans="2:14" ht="13.5" customHeight="1" x14ac:dyDescent="0.2">
      <c r="B38" s="9" t="s">
        <v>27</v>
      </c>
      <c r="C38" s="10"/>
      <c r="D38" s="10"/>
      <c r="E38" s="11">
        <f t="shared" ref="E38:N38" si="6">E36-E31</f>
        <v>63.693915787397657</v>
      </c>
      <c r="F38" s="11">
        <f t="shared" si="6"/>
        <v>175.80843714415209</v>
      </c>
      <c r="G38" s="11">
        <f t="shared" si="6"/>
        <v>127.11988672833678</v>
      </c>
      <c r="H38" s="11">
        <f t="shared" si="6"/>
        <v>137.32408242301773</v>
      </c>
      <c r="I38" s="11">
        <f t="shared" si="6"/>
        <v>0.74740497290525809</v>
      </c>
      <c r="J38" s="11">
        <f t="shared" si="6"/>
        <v>16.200726766932803</v>
      </c>
      <c r="K38" s="11">
        <f t="shared" si="6"/>
        <v>73.705475536624931</v>
      </c>
      <c r="L38" s="11">
        <f t="shared" si="6"/>
        <v>71.353986595518165</v>
      </c>
      <c r="M38" s="11">
        <f t="shared" si="6"/>
        <v>124.7099341254073</v>
      </c>
      <c r="N38" s="11">
        <f t="shared" si="6"/>
        <v>99.602688222892596</v>
      </c>
    </row>
    <row r="39" spans="2:14" ht="6" customHeight="1" x14ac:dyDescent="0.2"/>
    <row r="40" spans="2:14" ht="13.5" customHeight="1" x14ac:dyDescent="0.2">
      <c r="B40" s="4" t="s">
        <v>24</v>
      </c>
      <c r="E40" s="8">
        <v>14.564027216250862</v>
      </c>
      <c r="F40" s="8">
        <v>24.36086328962552</v>
      </c>
      <c r="G40" s="8">
        <v>16.350804228808759</v>
      </c>
      <c r="H40" s="8">
        <v>16.284523701094816</v>
      </c>
      <c r="I40" s="8">
        <v>14.639839779329773</v>
      </c>
      <c r="J40" s="8">
        <v>13.719360306597967</v>
      </c>
      <c r="K40" s="8">
        <v>21.91036260718489</v>
      </c>
      <c r="L40" s="8">
        <v>18.511385328042504</v>
      </c>
      <c r="M40" s="8">
        <v>16.015444739198589</v>
      </c>
      <c r="N40" s="8">
        <v>17.413314938673309</v>
      </c>
    </row>
    <row r="41" spans="2:14" ht="6" customHeight="1" x14ac:dyDescent="0.2"/>
    <row r="42" spans="2:14" x14ac:dyDescent="0.2">
      <c r="B42" s="9" t="s">
        <v>28</v>
      </c>
      <c r="C42" s="10"/>
      <c r="D42" s="10"/>
      <c r="E42" s="11">
        <f t="shared" ref="E42:N42" si="7">+E38-E40</f>
        <v>49.129888571146793</v>
      </c>
      <c r="F42" s="11">
        <f t="shared" si="7"/>
        <v>151.44757385452658</v>
      </c>
      <c r="G42" s="11">
        <f t="shared" si="7"/>
        <v>110.76908249952803</v>
      </c>
      <c r="H42" s="11">
        <f t="shared" si="7"/>
        <v>121.03955872192292</v>
      </c>
      <c r="I42" s="11">
        <f t="shared" si="7"/>
        <v>-13.892434806424514</v>
      </c>
      <c r="J42" s="11">
        <f t="shared" si="7"/>
        <v>2.4813664603348364</v>
      </c>
      <c r="K42" s="11">
        <f t="shared" si="7"/>
        <v>51.795112929440037</v>
      </c>
      <c r="L42" s="11">
        <f t="shared" si="7"/>
        <v>52.842601267475658</v>
      </c>
      <c r="M42" s="11">
        <f t="shared" si="7"/>
        <v>108.69448938620872</v>
      </c>
      <c r="N42" s="11">
        <f t="shared" si="7"/>
        <v>82.189373284219286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1"/>
  <sheetViews>
    <sheetView workbookViewId="0">
      <selection activeCell="B24" sqref="B24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71</v>
      </c>
    </row>
    <row r="2" spans="1:15" ht="6.75" customHeight="1" x14ac:dyDescent="0.2"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 t="s">
        <v>82</v>
      </c>
      <c r="E3" s="37"/>
      <c r="F3" s="37"/>
      <c r="G3" s="37"/>
      <c r="H3" s="37"/>
      <c r="I3" s="37"/>
      <c r="J3" s="37"/>
      <c r="K3" s="37"/>
      <c r="L3" s="37"/>
      <c r="M3" s="37"/>
    </row>
    <row r="4" spans="1:15" ht="12.75" customHeight="1" x14ac:dyDescent="0.2"/>
    <row r="5" spans="1:15" x14ac:dyDescent="0.2">
      <c r="B5" t="s">
        <v>30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31</v>
      </c>
      <c r="E7" s="6">
        <v>5.8159570898680988</v>
      </c>
      <c r="F7" s="6">
        <v>3.2668435249236247</v>
      </c>
      <c r="G7" s="6">
        <v>1.6856135211267604</v>
      </c>
      <c r="H7" s="6">
        <v>2.989118970322608</v>
      </c>
      <c r="I7" s="6">
        <v>3.5604757448931861</v>
      </c>
      <c r="J7" s="6">
        <v>0.99828404729955988</v>
      </c>
      <c r="K7" s="6">
        <v>2.3520424751135356</v>
      </c>
      <c r="L7" s="6">
        <v>2.9105777068399816</v>
      </c>
      <c r="M7" s="6">
        <v>2.9916082708205685</v>
      </c>
      <c r="N7" s="6">
        <v>2.9223993370510302</v>
      </c>
    </row>
    <row r="8" spans="1:15" ht="12" customHeight="1" x14ac:dyDescent="0.2">
      <c r="B8" t="s">
        <v>32</v>
      </c>
      <c r="E8" s="6">
        <v>5.2752849645237259</v>
      </c>
      <c r="F8" s="6">
        <v>3.389647313133163</v>
      </c>
      <c r="G8" s="6">
        <v>1.2469780281690142</v>
      </c>
      <c r="H8" s="6">
        <v>2.699691501143592</v>
      </c>
      <c r="I8" s="6">
        <v>3.56728485234561</v>
      </c>
      <c r="J8" s="6">
        <v>0.88683155033757266</v>
      </c>
      <c r="K8" s="6">
        <v>1.9493905203118382</v>
      </c>
      <c r="L8" s="6">
        <v>2.8245284218057076</v>
      </c>
      <c r="M8" s="6">
        <v>2.8887675367996266</v>
      </c>
      <c r="N8" s="6">
        <v>2.8085955609174507</v>
      </c>
    </row>
    <row r="9" spans="1:15" ht="12" customHeight="1" x14ac:dyDescent="0.2">
      <c r="B9" t="s">
        <v>33</v>
      </c>
      <c r="E9" s="6">
        <v>2.3166853923937636E-2</v>
      </c>
      <c r="F9" s="6">
        <v>0.25012255795822802</v>
      </c>
      <c r="G9" s="6">
        <v>1.4873239436619719E-3</v>
      </c>
      <c r="H9" s="6">
        <v>7.0345716018691037E-2</v>
      </c>
      <c r="I9" s="6">
        <v>2.0813038254067561E-2</v>
      </c>
      <c r="J9" s="6">
        <v>3.8931414917240696E-3</v>
      </c>
      <c r="K9" s="6">
        <v>1.8878178784029493E-2</v>
      </c>
      <c r="L9" s="6">
        <v>0.10142329445887947</v>
      </c>
      <c r="M9" s="6">
        <v>0.10908449141352658</v>
      </c>
      <c r="N9" s="6">
        <v>0.10080049479663926</v>
      </c>
    </row>
    <row r="10" spans="1:15" ht="13.5" customHeight="1" x14ac:dyDescent="0.2">
      <c r="B10" s="4" t="s">
        <v>34</v>
      </c>
      <c r="E10" s="8">
        <f>SUM(E7:E9)</f>
        <v>11.114408908315761</v>
      </c>
      <c r="F10" s="8">
        <f t="shared" ref="F10:N10" si="0">SUM(F7:F9)</f>
        <v>6.9066133960150164</v>
      </c>
      <c r="G10" s="8">
        <f t="shared" si="0"/>
        <v>2.9340788732394367</v>
      </c>
      <c r="H10" s="8">
        <f t="shared" si="0"/>
        <v>5.7591561874848907</v>
      </c>
      <c r="I10" s="8">
        <f t="shared" si="0"/>
        <v>7.1485736354928635</v>
      </c>
      <c r="J10" s="8">
        <f t="shared" si="0"/>
        <v>1.8890087391288566</v>
      </c>
      <c r="K10" s="8">
        <f t="shared" si="0"/>
        <v>4.3203111742094036</v>
      </c>
      <c r="L10" s="8">
        <f t="shared" si="0"/>
        <v>5.8365294231045688</v>
      </c>
      <c r="M10" s="8">
        <f t="shared" si="0"/>
        <v>5.9894602990337225</v>
      </c>
      <c r="N10" s="8">
        <f t="shared" si="0"/>
        <v>5.8317953927651205</v>
      </c>
    </row>
    <row r="11" spans="1:15" ht="3" customHeight="1" x14ac:dyDescent="0.2"/>
    <row r="12" spans="1:15" ht="12" customHeight="1" x14ac:dyDescent="0.2">
      <c r="B12" t="s">
        <v>35</v>
      </c>
      <c r="E12" s="6">
        <v>7.0693030951318239</v>
      </c>
      <c r="F12" s="6">
        <v>9.1245432160225342</v>
      </c>
      <c r="G12" s="6">
        <v>13.48046910798122</v>
      </c>
      <c r="H12" s="6">
        <v>7.2338220307001118</v>
      </c>
      <c r="I12" s="6">
        <v>8.3975180436938839</v>
      </c>
      <c r="J12" s="6">
        <v>5.9999679531812706</v>
      </c>
      <c r="K12" s="6">
        <v>5.9671305221383673</v>
      </c>
      <c r="L12" s="6">
        <v>7.9646042884969486</v>
      </c>
      <c r="M12" s="6">
        <v>7.9175964763705498</v>
      </c>
      <c r="N12" s="6">
        <v>7.8218711057767516</v>
      </c>
    </row>
    <row r="13" spans="1:15" ht="12" customHeight="1" x14ac:dyDescent="0.2">
      <c r="B13" t="s">
        <v>36</v>
      </c>
      <c r="E13" s="6">
        <v>1.8372644021362721</v>
      </c>
      <c r="F13" s="6">
        <v>2.3259500218503932</v>
      </c>
      <c r="G13" s="6">
        <v>3.7286373708920189</v>
      </c>
      <c r="H13" s="6">
        <v>1.910933899781609</v>
      </c>
      <c r="I13" s="6">
        <v>2.2593205290846465</v>
      </c>
      <c r="J13" s="6">
        <v>1.5611070090897132</v>
      </c>
      <c r="K13" s="6">
        <v>1.5580418773402409</v>
      </c>
      <c r="L13" s="6">
        <v>2.0704823988118939</v>
      </c>
      <c r="M13" s="6">
        <v>2.0811524456584429</v>
      </c>
      <c r="N13" s="6">
        <v>2.0463510072022837</v>
      </c>
    </row>
    <row r="14" spans="1:15" ht="12" customHeight="1" x14ac:dyDescent="0.2">
      <c r="B14" t="s">
        <v>37</v>
      </c>
      <c r="E14" s="6">
        <v>0</v>
      </c>
      <c r="F14" s="6">
        <v>0.21463177960425189</v>
      </c>
      <c r="G14" s="6">
        <v>1.2883064788732395</v>
      </c>
      <c r="H14" s="6">
        <v>0.5244313445216886</v>
      </c>
      <c r="I14" s="6">
        <v>0.24759460070396455</v>
      </c>
      <c r="J14" s="6">
        <v>4.3840755882779171E-2</v>
      </c>
      <c r="K14" s="6">
        <v>1.6008862819331324</v>
      </c>
      <c r="L14" s="6">
        <v>0.53401735182374777</v>
      </c>
      <c r="M14" s="6">
        <v>2.7108290494025987E-2</v>
      </c>
      <c r="N14" s="6">
        <v>0.31800167058980799</v>
      </c>
    </row>
    <row r="15" spans="1:15" ht="13.5" customHeight="1" x14ac:dyDescent="0.2">
      <c r="B15" s="4" t="s">
        <v>41</v>
      </c>
      <c r="E15" s="8">
        <f>SUM(E12:E14)</f>
        <v>8.9065674972680959</v>
      </c>
      <c r="F15" s="8">
        <f t="shared" ref="F15:N15" si="1">SUM(F12:F14)</f>
        <v>11.665125017477179</v>
      </c>
      <c r="G15" s="8">
        <f t="shared" si="1"/>
        <v>18.497412957746477</v>
      </c>
      <c r="H15" s="8">
        <f t="shared" si="1"/>
        <v>9.6691872750034094</v>
      </c>
      <c r="I15" s="8">
        <f t="shared" si="1"/>
        <v>10.904433173482495</v>
      </c>
      <c r="J15" s="8">
        <f t="shared" si="1"/>
        <v>7.6049157181537632</v>
      </c>
      <c r="K15" s="8">
        <f t="shared" si="1"/>
        <v>9.1260586814117399</v>
      </c>
      <c r="L15" s="8">
        <f t="shared" si="1"/>
        <v>10.56910403913259</v>
      </c>
      <c r="M15" s="8">
        <f t="shared" si="1"/>
        <v>10.025857212523018</v>
      </c>
      <c r="N15" s="8">
        <f t="shared" si="1"/>
        <v>10.186223783568844</v>
      </c>
    </row>
    <row r="16" spans="1:15" ht="3" customHeight="1" x14ac:dyDescent="0.2"/>
    <row r="17" spans="2:14" ht="12" customHeight="1" x14ac:dyDescent="0.2">
      <c r="B17" t="s">
        <v>38</v>
      </c>
      <c r="E17" s="6">
        <v>2.1319862096563189</v>
      </c>
      <c r="F17" s="6">
        <v>1.3596350862482691</v>
      </c>
      <c r="G17" s="6">
        <v>2.431908732394366</v>
      </c>
      <c r="H17" s="6">
        <v>1.4942769910488189</v>
      </c>
      <c r="I17" s="6">
        <v>2.1415048302825288</v>
      </c>
      <c r="J17" s="6">
        <v>1.2322629867480612</v>
      </c>
      <c r="K17" s="6">
        <v>1.6385743106926698</v>
      </c>
      <c r="L17" s="6">
        <v>1.4946499272489537</v>
      </c>
      <c r="M17" s="6">
        <v>1.5703218977469928</v>
      </c>
      <c r="N17" s="6">
        <v>1.5446423372377014</v>
      </c>
    </row>
    <row r="18" spans="2:14" ht="12" customHeight="1" x14ac:dyDescent="0.2">
      <c r="B18" t="s">
        <v>39</v>
      </c>
      <c r="E18" s="6">
        <v>3.7213841134009509</v>
      </c>
      <c r="F18" s="6">
        <v>2.6384461162624815</v>
      </c>
      <c r="G18" s="6">
        <v>2.3305307042253518</v>
      </c>
      <c r="H18" s="6">
        <v>2.6247559767237951</v>
      </c>
      <c r="I18" s="6">
        <v>2.1029035523674549</v>
      </c>
      <c r="J18" s="6">
        <v>2.8931944526313269</v>
      </c>
      <c r="K18" s="6">
        <v>2.5299750097553284</v>
      </c>
      <c r="L18" s="6">
        <v>2.7328445072362135</v>
      </c>
      <c r="M18" s="6">
        <v>2.5547603875501261</v>
      </c>
      <c r="N18" s="6">
        <v>2.6231443625709066</v>
      </c>
    </row>
    <row r="19" spans="2:14" ht="13.5" customHeight="1" x14ac:dyDescent="0.2">
      <c r="B19" s="4" t="s">
        <v>40</v>
      </c>
      <c r="E19" s="8">
        <f>SUM(E17:E18)</f>
        <v>5.8533703230572698</v>
      </c>
      <c r="F19" s="8">
        <f t="shared" ref="F19:N19" si="2">SUM(F17:F18)</f>
        <v>3.9980812025107504</v>
      </c>
      <c r="G19" s="8">
        <f t="shared" si="2"/>
        <v>4.7624394366197178</v>
      </c>
      <c r="H19" s="8">
        <f t="shared" si="2"/>
        <v>4.1190329677726139</v>
      </c>
      <c r="I19" s="8">
        <f t="shared" si="2"/>
        <v>4.2444083826499837</v>
      </c>
      <c r="J19" s="8">
        <f t="shared" si="2"/>
        <v>4.1254574393793879</v>
      </c>
      <c r="K19" s="8">
        <f t="shared" si="2"/>
        <v>4.1685493204479984</v>
      </c>
      <c r="L19" s="8">
        <f t="shared" si="2"/>
        <v>4.227494434485167</v>
      </c>
      <c r="M19" s="8">
        <f t="shared" si="2"/>
        <v>4.1250822852971192</v>
      </c>
      <c r="N19" s="8">
        <f t="shared" si="2"/>
        <v>4.1677866998086079</v>
      </c>
    </row>
    <row r="20" spans="2:14" ht="3" customHeight="1" x14ac:dyDescent="0.2"/>
    <row r="21" spans="2:14" ht="12" customHeight="1" x14ac:dyDescent="0.2">
      <c r="B21" t="s">
        <v>42</v>
      </c>
      <c r="E21" s="6">
        <v>39.752889200129289</v>
      </c>
      <c r="F21" s="6">
        <v>25.768488661307629</v>
      </c>
      <c r="G21" s="6">
        <v>29.801198873239439</v>
      </c>
      <c r="H21" s="6">
        <v>35.335674590931049</v>
      </c>
      <c r="I21" s="6">
        <v>42.333289378893383</v>
      </c>
      <c r="J21" s="6">
        <v>43.026956973091735</v>
      </c>
      <c r="K21" s="6">
        <v>35.732563866264833</v>
      </c>
      <c r="L21" s="6">
        <v>37.216367518863237</v>
      </c>
      <c r="M21" s="6">
        <v>33.204025385766066</v>
      </c>
      <c r="N21" s="6">
        <v>34.925435156233242</v>
      </c>
    </row>
    <row r="22" spans="2:14" ht="12" customHeight="1" x14ac:dyDescent="0.2">
      <c r="B22" t="s">
        <v>43</v>
      </c>
      <c r="E22" s="6">
        <v>4.4459310790636106</v>
      </c>
      <c r="F22" s="6">
        <v>7.7580331978281558</v>
      </c>
      <c r="G22" s="6">
        <v>5.4845900469483562</v>
      </c>
      <c r="H22" s="6">
        <v>5.3754649319380894</v>
      </c>
      <c r="I22" s="6">
        <v>9.9333743156473684</v>
      </c>
      <c r="J22" s="6">
        <v>10.944711386865334</v>
      </c>
      <c r="K22" s="6">
        <v>6.0693265087548882</v>
      </c>
      <c r="L22" s="6">
        <v>8.2984217820396022</v>
      </c>
      <c r="M22" s="6">
        <v>7.1262999431592764</v>
      </c>
      <c r="N22" s="6">
        <v>7.524076841688716</v>
      </c>
    </row>
    <row r="23" spans="2:14" ht="12" customHeight="1" x14ac:dyDescent="0.2">
      <c r="B23" t="s">
        <v>44</v>
      </c>
      <c r="E23" s="6">
        <v>0.54873378172471643</v>
      </c>
      <c r="F23" s="6">
        <v>0.61660875076013111</v>
      </c>
      <c r="G23" s="6">
        <v>0.40400037558685448</v>
      </c>
      <c r="H23" s="6">
        <v>0.54964299834633201</v>
      </c>
      <c r="I23" s="6">
        <v>0.6522818744405593</v>
      </c>
      <c r="J23" s="6">
        <v>0.57607058897419539</v>
      </c>
      <c r="K23" s="6">
        <v>1.235071940355509</v>
      </c>
      <c r="L23" s="6">
        <v>0.7377136519461418</v>
      </c>
      <c r="M23" s="6">
        <v>0.40764564338362513</v>
      </c>
      <c r="N23" s="6">
        <v>0.58550847529487582</v>
      </c>
    </row>
    <row r="24" spans="2:14" ht="12" customHeight="1" x14ac:dyDescent="0.2">
      <c r="B24" t="s">
        <v>224</v>
      </c>
      <c r="E24" s="6">
        <v>0.39257953303679988</v>
      </c>
      <c r="F24" s="6">
        <v>0.34476018662666791</v>
      </c>
      <c r="G24" s="6">
        <v>1.744926572769953</v>
      </c>
      <c r="H24" s="6">
        <v>0.29762277206331361</v>
      </c>
      <c r="I24" s="6">
        <v>0.73018638036507943</v>
      </c>
      <c r="J24" s="6">
        <v>0.62929350149719132</v>
      </c>
      <c r="K24" s="6">
        <v>0.80200337077718831</v>
      </c>
      <c r="L24" s="6">
        <v>0.45561147750405356</v>
      </c>
      <c r="M24" s="6">
        <v>0.40164300968797467</v>
      </c>
      <c r="N24" s="6">
        <v>0.44623919882829838</v>
      </c>
    </row>
    <row r="25" spans="2:14" ht="12" customHeight="1" x14ac:dyDescent="0.2">
      <c r="B25" t="s">
        <v>45</v>
      </c>
      <c r="E25" s="6">
        <v>1.2446620904067842</v>
      </c>
      <c r="F25" s="6">
        <v>0.86843924800094863</v>
      </c>
      <c r="G25" s="6">
        <v>0.61641652582159623</v>
      </c>
      <c r="H25" s="6">
        <v>4.7097633073769725</v>
      </c>
      <c r="I25" s="6">
        <v>0.4827146275323545</v>
      </c>
      <c r="J25" s="6">
        <v>1.8452942721652656</v>
      </c>
      <c r="K25" s="6">
        <v>3.3136059843748704</v>
      </c>
      <c r="L25" s="6">
        <v>0.80468919988942145</v>
      </c>
      <c r="M25" s="6">
        <v>3.4797566846232963</v>
      </c>
      <c r="N25" s="6">
        <v>2.4210199888871937</v>
      </c>
    </row>
    <row r="26" spans="2:14" ht="14.25" customHeight="1" x14ac:dyDescent="0.2">
      <c r="B26" s="4" t="s">
        <v>46</v>
      </c>
      <c r="E26" s="8">
        <f>SUM(E21:E25)</f>
        <v>46.384795684361201</v>
      </c>
      <c r="F26" s="8">
        <f t="shared" ref="F26:N26" si="3">SUM(F21:F25)</f>
        <v>35.356330044523524</v>
      </c>
      <c r="G26" s="8">
        <f t="shared" si="3"/>
        <v>38.051132394366206</v>
      </c>
      <c r="H26" s="8">
        <f t="shared" si="3"/>
        <v>46.268168600655756</v>
      </c>
      <c r="I26" s="8">
        <f t="shared" si="3"/>
        <v>54.131846576878743</v>
      </c>
      <c r="J26" s="8">
        <f t="shared" si="3"/>
        <v>57.022326722593732</v>
      </c>
      <c r="K26" s="8">
        <f t="shared" si="3"/>
        <v>47.152571670527294</v>
      </c>
      <c r="L26" s="8">
        <f t="shared" si="3"/>
        <v>47.512803630242466</v>
      </c>
      <c r="M26" s="8">
        <f t="shared" si="3"/>
        <v>44.619370666620235</v>
      </c>
      <c r="N26" s="8">
        <f t="shared" si="3"/>
        <v>45.902279660932329</v>
      </c>
    </row>
    <row r="27" spans="2:14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2:14" ht="12" customHeight="1" x14ac:dyDescent="0.2">
      <c r="B28" t="s">
        <v>47</v>
      </c>
      <c r="E28" s="6">
        <v>2.3556914410601326</v>
      </c>
      <c r="F28" s="6">
        <v>1.9669065995152857</v>
      </c>
      <c r="G28" s="6">
        <v>1.3898569014084508</v>
      </c>
      <c r="H28" s="6">
        <v>1.7782682035134214</v>
      </c>
      <c r="I28" s="6">
        <v>1.532082497629317</v>
      </c>
      <c r="J28" s="6">
        <v>1.4342200434961558</v>
      </c>
      <c r="K28" s="6">
        <v>2.1072562205783458</v>
      </c>
      <c r="L28" s="6">
        <v>1.9389403607716822</v>
      </c>
      <c r="M28" s="6">
        <v>1.5878352466832175</v>
      </c>
      <c r="N28" s="6">
        <v>1.7559203515610204</v>
      </c>
    </row>
    <row r="29" spans="2:14" ht="12" customHeight="1" x14ac:dyDescent="0.2">
      <c r="B29" t="s">
        <v>48</v>
      </c>
      <c r="E29" s="6">
        <v>0.19947624397826788</v>
      </c>
      <c r="F29" s="6">
        <v>8.4758293831598927E-2</v>
      </c>
      <c r="G29" s="6">
        <v>0.20467455399061033</v>
      </c>
      <c r="H29" s="6">
        <v>0.14323988409681138</v>
      </c>
      <c r="I29" s="6">
        <v>0.20366390473609919</v>
      </c>
      <c r="J29" s="6">
        <v>0.10882771450068353</v>
      </c>
      <c r="K29" s="6">
        <v>9.9574916768371144E-2</v>
      </c>
      <c r="L29" s="6">
        <v>0.15577388187436794</v>
      </c>
      <c r="M29" s="6">
        <v>0.12064485913450657</v>
      </c>
      <c r="N29" s="6">
        <v>0.13318729258396181</v>
      </c>
    </row>
    <row r="30" spans="2:14" ht="13.5" customHeight="1" x14ac:dyDescent="0.2">
      <c r="B30" s="4" t="s">
        <v>49</v>
      </c>
      <c r="E30" s="8">
        <f>SUM(E28:E29)</f>
        <v>2.5551676850384006</v>
      </c>
      <c r="F30" s="8">
        <f t="shared" ref="F30:N30" si="4">SUM(F28:F29)</f>
        <v>2.0516648933468846</v>
      </c>
      <c r="G30" s="8">
        <f t="shared" si="4"/>
        <v>1.594531455399061</v>
      </c>
      <c r="H30" s="8">
        <f t="shared" si="4"/>
        <v>1.9215080876102328</v>
      </c>
      <c r="I30" s="8">
        <f t="shared" si="4"/>
        <v>1.7357464023654163</v>
      </c>
      <c r="J30" s="8">
        <f t="shared" si="4"/>
        <v>1.5430477579968394</v>
      </c>
      <c r="K30" s="8">
        <f t="shared" si="4"/>
        <v>2.2068311373467169</v>
      </c>
      <c r="L30" s="8">
        <f t="shared" si="4"/>
        <v>2.0947142426460501</v>
      </c>
      <c r="M30" s="8">
        <f t="shared" si="4"/>
        <v>1.7084801058177241</v>
      </c>
      <c r="N30" s="8">
        <f t="shared" si="4"/>
        <v>1.8891076441449823</v>
      </c>
    </row>
    <row r="31" spans="2:14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2:14" ht="12" customHeight="1" x14ac:dyDescent="0.2">
      <c r="B32" t="s">
        <v>50</v>
      </c>
      <c r="E32" s="6">
        <v>4.4091083988733779E-2</v>
      </c>
      <c r="F32" s="6">
        <v>0.11025435487420508</v>
      </c>
      <c r="G32" s="6">
        <v>0.14954629107981221</v>
      </c>
      <c r="H32" s="6">
        <v>5.5515048069920074E-2</v>
      </c>
      <c r="I32" s="6">
        <v>5.656335391860768E-2</v>
      </c>
      <c r="J32" s="6">
        <v>8.8462089900464384E-3</v>
      </c>
      <c r="K32" s="6">
        <v>0.1100926548606441</v>
      </c>
      <c r="L32" s="6">
        <v>7.0070387205778781E-2</v>
      </c>
      <c r="M32" s="6">
        <v>5.6120677978480062E-2</v>
      </c>
      <c r="N32" s="6">
        <v>6.474991118963036E-2</v>
      </c>
    </row>
    <row r="33" spans="2:14" ht="12" customHeight="1" x14ac:dyDescent="0.2">
      <c r="B33" t="s">
        <v>51</v>
      </c>
      <c r="E33" s="6">
        <v>0.72407538515998948</v>
      </c>
      <c r="F33" s="6">
        <v>0.62092405530751382</v>
      </c>
      <c r="G33" s="6">
        <v>0.7495913615023474</v>
      </c>
      <c r="H33" s="6">
        <v>0.56961258647588897</v>
      </c>
      <c r="I33" s="6">
        <v>0.73904618865305072</v>
      </c>
      <c r="J33" s="6">
        <v>0.42270918657451934</v>
      </c>
      <c r="K33" s="6">
        <v>1.0485123747374363</v>
      </c>
      <c r="L33" s="6">
        <v>0.77511768613568255</v>
      </c>
      <c r="M33" s="6">
        <v>0.41606112401680478</v>
      </c>
      <c r="N33" s="6">
        <v>0.59387991409381025</v>
      </c>
    </row>
    <row r="34" spans="2:14" ht="12" customHeight="1" x14ac:dyDescent="0.2">
      <c r="B34" t="s">
        <v>52</v>
      </c>
      <c r="E34" s="6">
        <v>0.16305034398904161</v>
      </c>
      <c r="F34" s="6">
        <v>0.1720832163833988</v>
      </c>
      <c r="G34" s="6">
        <v>0.19840638497652582</v>
      </c>
      <c r="H34" s="6">
        <v>0.19498178447648448</v>
      </c>
      <c r="I34" s="6">
        <v>0.16448507670809315</v>
      </c>
      <c r="J34" s="6">
        <v>9.8674214100033936E-2</v>
      </c>
      <c r="K34" s="6">
        <v>0.17637807500394365</v>
      </c>
      <c r="L34" s="6">
        <v>0.17739389009675602</v>
      </c>
      <c r="M34" s="6">
        <v>0.16148732824116316</v>
      </c>
      <c r="N34" s="6">
        <v>0.16859653667135116</v>
      </c>
    </row>
    <row r="35" spans="2:14" ht="12" customHeight="1" x14ac:dyDescent="0.2">
      <c r="B35" t="s">
        <v>53</v>
      </c>
      <c r="E35" s="6">
        <v>1.2272496267680419</v>
      </c>
      <c r="F35" s="6">
        <v>0.94545145043346557</v>
      </c>
      <c r="G35" s="6">
        <v>1.4563061032863851</v>
      </c>
      <c r="H35" s="6">
        <v>0.82803528475740507</v>
      </c>
      <c r="I35" s="6">
        <v>0.98676697261400614</v>
      </c>
      <c r="J35" s="6">
        <v>1.345902035577889</v>
      </c>
      <c r="K35" s="6">
        <v>1.0576927611314519</v>
      </c>
      <c r="L35" s="6">
        <v>0.92967926329563955</v>
      </c>
      <c r="M35" s="6">
        <v>1.0132814060209554</v>
      </c>
      <c r="N35" s="6">
        <v>0.98309667697241931</v>
      </c>
    </row>
    <row r="36" spans="2:14" ht="13.5" customHeight="1" x14ac:dyDescent="0.2">
      <c r="B36" s="4" t="s">
        <v>54</v>
      </c>
      <c r="E36" s="8">
        <f>SUM(E32:E35)</f>
        <v>2.1584664399058067</v>
      </c>
      <c r="F36" s="8">
        <f t="shared" ref="F36:N36" si="5">SUM(F32:F35)</f>
        <v>1.8487130769985831</v>
      </c>
      <c r="G36" s="8">
        <f t="shared" si="5"/>
        <v>2.5538501408450704</v>
      </c>
      <c r="H36" s="8">
        <f t="shared" si="5"/>
        <v>1.6481447037796986</v>
      </c>
      <c r="I36" s="8">
        <f t="shared" si="5"/>
        <v>1.9468615918937577</v>
      </c>
      <c r="J36" s="8">
        <f t="shared" si="5"/>
        <v>1.8761316452424888</v>
      </c>
      <c r="K36" s="8">
        <f t="shared" si="5"/>
        <v>2.3926758657334757</v>
      </c>
      <c r="L36" s="8">
        <f t="shared" si="5"/>
        <v>1.952261226733857</v>
      </c>
      <c r="M36" s="8">
        <f t="shared" si="5"/>
        <v>1.6469505362574033</v>
      </c>
      <c r="N36" s="8">
        <f t="shared" si="5"/>
        <v>1.8103230389272111</v>
      </c>
    </row>
    <row r="37" spans="2:14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2:14" ht="13.5" customHeight="1" x14ac:dyDescent="0.2">
      <c r="B38" s="4" t="s">
        <v>55</v>
      </c>
      <c r="E38" s="8">
        <v>3.145718375325135</v>
      </c>
      <c r="F38" s="8">
        <v>2.8902277087503214</v>
      </c>
      <c r="G38" s="8">
        <v>6.1142140845070427</v>
      </c>
      <c r="H38" s="8">
        <v>3.3820480306143077</v>
      </c>
      <c r="I38" s="8">
        <v>3.9979939801240731</v>
      </c>
      <c r="J38" s="8">
        <v>2.3814302456588141</v>
      </c>
      <c r="K38" s="8">
        <v>3.7888927910201167</v>
      </c>
      <c r="L38" s="8">
        <v>3.1677000373101669</v>
      </c>
      <c r="M38" s="8">
        <v>3.1825713300828249</v>
      </c>
      <c r="N38" s="8">
        <v>3.2122271488021541</v>
      </c>
    </row>
    <row r="39" spans="2:14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2:14" x14ac:dyDescent="0.2">
      <c r="B40" s="9" t="s">
        <v>21</v>
      </c>
      <c r="C40" s="10"/>
      <c r="D40" s="10"/>
      <c r="E40" s="11">
        <f>SUM(E10,E15,E19,E26,E30,E36,E38)</f>
        <v>80.118494913271675</v>
      </c>
      <c r="F40" s="11">
        <f t="shared" ref="F40:N40" si="6">SUM(F10,F15,F19,F26,F30,F36,F38)</f>
        <v>64.716755339622253</v>
      </c>
      <c r="G40" s="11">
        <f t="shared" si="6"/>
        <v>74.507659342723016</v>
      </c>
      <c r="H40" s="11">
        <f t="shared" si="6"/>
        <v>72.767245852920908</v>
      </c>
      <c r="I40" s="11">
        <f t="shared" si="6"/>
        <v>84.109863742887356</v>
      </c>
      <c r="J40" s="11">
        <f t="shared" si="6"/>
        <v>76.442318268153898</v>
      </c>
      <c r="K40" s="11">
        <f t="shared" si="6"/>
        <v>73.15589064069674</v>
      </c>
      <c r="L40" s="11">
        <f t="shared" si="6"/>
        <v>75.360607033654858</v>
      </c>
      <c r="M40" s="11">
        <f t="shared" si="6"/>
        <v>71.297772435632055</v>
      </c>
      <c r="N40" s="11">
        <f t="shared" si="6"/>
        <v>72.999743368949254</v>
      </c>
    </row>
    <row r="41" spans="2:14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0"/>
  <sheetViews>
    <sheetView topLeftCell="C1" workbookViewId="0">
      <selection activeCell="B24" sqref="B24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72</v>
      </c>
    </row>
    <row r="2" spans="1:15" ht="6.75" customHeight="1" x14ac:dyDescent="0.2"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 t="s">
        <v>83</v>
      </c>
      <c r="E3" s="37"/>
      <c r="F3" s="37"/>
      <c r="G3" s="37"/>
      <c r="H3" s="37"/>
      <c r="I3" s="37"/>
      <c r="J3" s="37"/>
      <c r="K3" s="37"/>
      <c r="L3" s="37"/>
      <c r="M3" s="37"/>
    </row>
    <row r="4" spans="1:15" ht="12.75" customHeight="1" x14ac:dyDescent="0.2"/>
    <row r="5" spans="1:15" x14ac:dyDescent="0.2">
      <c r="B5" t="s">
        <v>30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31</v>
      </c>
      <c r="E7" s="6">
        <v>6.0779339393939393</v>
      </c>
      <c r="F7" s="6">
        <v>3.6210539087731712</v>
      </c>
      <c r="G7" s="6">
        <v>1.6457188005291785</v>
      </c>
      <c r="H7" s="6">
        <v>3.2587111355060858</v>
      </c>
      <c r="I7" s="6">
        <v>3.8219903282156484</v>
      </c>
      <c r="J7" s="6">
        <v>1.3386725860575626</v>
      </c>
      <c r="K7" s="6">
        <v>2.7745371679118471</v>
      </c>
      <c r="L7" s="6">
        <v>3.3253622181316151</v>
      </c>
      <c r="M7" s="6">
        <v>3.3108346327899247</v>
      </c>
      <c r="N7" s="6">
        <v>3.2831560338587322</v>
      </c>
    </row>
    <row r="8" spans="1:15" ht="12" customHeight="1" x14ac:dyDescent="0.2">
      <c r="B8" t="s">
        <v>32</v>
      </c>
      <c r="E8" s="6">
        <v>5.553777575757576</v>
      </c>
      <c r="F8" s="6">
        <v>3.8409623722514716</v>
      </c>
      <c r="G8" s="6">
        <v>1.2061972659120976</v>
      </c>
      <c r="H8" s="6">
        <v>2.9304815208067141</v>
      </c>
      <c r="I8" s="6">
        <v>3.7728750520850025</v>
      </c>
      <c r="J8" s="6">
        <v>1.1960171428841886</v>
      </c>
      <c r="K8" s="6">
        <v>2.2039338083287658</v>
      </c>
      <c r="L8" s="6">
        <v>3.2575585826046938</v>
      </c>
      <c r="M8" s="6">
        <v>3.1964869745379203</v>
      </c>
      <c r="N8" s="6">
        <v>3.1585815304811677</v>
      </c>
    </row>
    <row r="9" spans="1:15" ht="12" customHeight="1" x14ac:dyDescent="0.2">
      <c r="B9" t="s">
        <v>33</v>
      </c>
      <c r="E9" s="6">
        <v>2.6006363636363636E-2</v>
      </c>
      <c r="F9" s="6">
        <v>0.25215820908728931</v>
      </c>
      <c r="G9" s="6">
        <v>1.4552403351462591E-3</v>
      </c>
      <c r="H9" s="6">
        <v>7.0291779893341969E-2</v>
      </c>
      <c r="I9" s="6">
        <v>2.1493918074297253E-2</v>
      </c>
      <c r="J9" s="6">
        <v>5.7096879540710806E-3</v>
      </c>
      <c r="K9" s="6">
        <v>2.2980355958115789E-2</v>
      </c>
      <c r="L9" s="6">
        <v>0.10386978064120264</v>
      </c>
      <c r="M9" s="6">
        <v>0.10804850335314324</v>
      </c>
      <c r="N9" s="6">
        <v>0.10113181438069613</v>
      </c>
    </row>
    <row r="10" spans="1:15" ht="13.5" customHeight="1" x14ac:dyDescent="0.2">
      <c r="B10" s="4" t="s">
        <v>34</v>
      </c>
      <c r="E10" s="8">
        <f>SUM(E7:E9)</f>
        <v>11.65771787878788</v>
      </c>
      <c r="F10" s="8">
        <f t="shared" ref="F10:N10" si="0">SUM(F7:F9)</f>
        <v>7.7141744901119322</v>
      </c>
      <c r="G10" s="8">
        <f t="shared" si="0"/>
        <v>2.8533713067764226</v>
      </c>
      <c r="H10" s="8">
        <f t="shared" si="0"/>
        <v>6.2594844362061419</v>
      </c>
      <c r="I10" s="8">
        <f t="shared" si="0"/>
        <v>7.616359298374948</v>
      </c>
      <c r="J10" s="8">
        <f t="shared" si="0"/>
        <v>2.5403994168958222</v>
      </c>
      <c r="K10" s="8">
        <f t="shared" si="0"/>
        <v>5.0014513321987293</v>
      </c>
      <c r="L10" s="8">
        <f t="shared" si="0"/>
        <v>6.6867905813775117</v>
      </c>
      <c r="M10" s="8">
        <f t="shared" si="0"/>
        <v>6.6153701106809883</v>
      </c>
      <c r="N10" s="8">
        <f t="shared" si="0"/>
        <v>6.5428693787205958</v>
      </c>
    </row>
    <row r="11" spans="1:15" ht="2.25" customHeight="1" x14ac:dyDescent="0.2"/>
    <row r="12" spans="1:15" ht="12" customHeight="1" x14ac:dyDescent="0.2">
      <c r="B12" t="s">
        <v>35</v>
      </c>
      <c r="E12" s="6">
        <v>6.9311693939393937</v>
      </c>
      <c r="F12" s="6">
        <v>11.58615378489581</v>
      </c>
      <c r="G12" s="6">
        <v>13.047730045568132</v>
      </c>
      <c r="H12" s="6">
        <v>8.4232235259536523</v>
      </c>
      <c r="I12" s="6">
        <v>10.187167577486457</v>
      </c>
      <c r="J12" s="6">
        <v>8.8043955263793112</v>
      </c>
      <c r="K12" s="6">
        <v>6.8325112258535974</v>
      </c>
      <c r="L12" s="6">
        <v>9.8578859027458208</v>
      </c>
      <c r="M12" s="6">
        <v>9.740688773785509</v>
      </c>
      <c r="N12" s="6">
        <v>9.6055667201250952</v>
      </c>
    </row>
    <row r="13" spans="1:15" ht="12" customHeight="1" x14ac:dyDescent="0.2">
      <c r="B13" t="s">
        <v>36</v>
      </c>
      <c r="E13" s="6">
        <v>1.8005978787878789</v>
      </c>
      <c r="F13" s="6">
        <v>2.9544734990930408</v>
      </c>
      <c r="G13" s="6">
        <v>3.6097912685579892</v>
      </c>
      <c r="H13" s="6">
        <v>2.2259610020335812</v>
      </c>
      <c r="I13" s="6">
        <v>2.739098088079746</v>
      </c>
      <c r="J13" s="6">
        <v>2.2909330613442633</v>
      </c>
      <c r="K13" s="6">
        <v>1.7866351285083797</v>
      </c>
      <c r="L13" s="6">
        <v>2.5609257094646414</v>
      </c>
      <c r="M13" s="6">
        <v>2.5618679025134945</v>
      </c>
      <c r="N13" s="6">
        <v>2.5133074847978216</v>
      </c>
    </row>
    <row r="14" spans="1:15" ht="12" customHeight="1" x14ac:dyDescent="0.2">
      <c r="B14" t="s">
        <v>37</v>
      </c>
      <c r="E14" s="6">
        <v>0</v>
      </c>
      <c r="F14" s="6">
        <v>0.27261137902048399</v>
      </c>
      <c r="G14" s="6">
        <v>1.2605159488460975</v>
      </c>
      <c r="H14" s="6">
        <v>0.61228785370213734</v>
      </c>
      <c r="I14" s="6">
        <v>0.30039023686656624</v>
      </c>
      <c r="J14" s="6">
        <v>6.4489334210513866E-2</v>
      </c>
      <c r="K14" s="6">
        <v>1.8540393842366902</v>
      </c>
      <c r="L14" s="6">
        <v>0.66106402822518795</v>
      </c>
      <c r="M14" s="6">
        <v>3.3416673027642986E-2</v>
      </c>
      <c r="N14" s="6">
        <v>0.39117365063292348</v>
      </c>
    </row>
    <row r="15" spans="1:15" ht="13.5" customHeight="1" x14ac:dyDescent="0.2">
      <c r="B15" s="4" t="s">
        <v>41</v>
      </c>
      <c r="E15" s="8">
        <f>SUM(E12:E14)</f>
        <v>8.7317672727272733</v>
      </c>
      <c r="F15" s="8">
        <f t="shared" ref="F15:N15" si="1">SUM(F12:F14)</f>
        <v>14.813238663009335</v>
      </c>
      <c r="G15" s="8">
        <f t="shared" si="1"/>
        <v>17.91803726297222</v>
      </c>
      <c r="H15" s="8">
        <f t="shared" si="1"/>
        <v>11.261472381689371</v>
      </c>
      <c r="I15" s="8">
        <f t="shared" si="1"/>
        <v>13.226655902432769</v>
      </c>
      <c r="J15" s="8">
        <f t="shared" si="1"/>
        <v>11.159817921934089</v>
      </c>
      <c r="K15" s="8">
        <f t="shared" si="1"/>
        <v>10.473185738598668</v>
      </c>
      <c r="L15" s="8">
        <f t="shared" si="1"/>
        <v>13.079875640435649</v>
      </c>
      <c r="M15" s="8">
        <f t="shared" si="1"/>
        <v>12.335973349326647</v>
      </c>
      <c r="N15" s="8">
        <f t="shared" si="1"/>
        <v>12.510047855555841</v>
      </c>
    </row>
    <row r="16" spans="1:15" ht="3" customHeight="1" x14ac:dyDescent="0.2"/>
    <row r="17" spans="2:14" ht="12" customHeight="1" x14ac:dyDescent="0.2">
      <c r="B17" t="s">
        <v>38</v>
      </c>
      <c r="E17" s="6">
        <v>2.1915922727272732</v>
      </c>
      <c r="F17" s="6">
        <v>1.6025856744679909</v>
      </c>
      <c r="G17" s="6">
        <v>2.3510782007937676</v>
      </c>
      <c r="H17" s="6">
        <v>1.6679599552492188</v>
      </c>
      <c r="I17" s="6">
        <v>2.4263383041123117</v>
      </c>
      <c r="J17" s="6">
        <v>1.7427509548804212</v>
      </c>
      <c r="K17" s="6">
        <v>1.9963048432226609</v>
      </c>
      <c r="L17" s="6">
        <v>1.7998596257094646</v>
      </c>
      <c r="M17" s="6">
        <v>1.7863278774330735</v>
      </c>
      <c r="N17" s="6">
        <v>1.8046542725997354</v>
      </c>
    </row>
    <row r="18" spans="2:14" ht="12" customHeight="1" x14ac:dyDescent="0.2">
      <c r="B18" t="s">
        <v>39</v>
      </c>
      <c r="E18" s="6">
        <v>3.7625471212121209</v>
      </c>
      <c r="F18" s="6">
        <v>3.2791433438039199</v>
      </c>
      <c r="G18" s="6">
        <v>2.2831655152138763</v>
      </c>
      <c r="H18" s="6">
        <v>3.0165094240586439</v>
      </c>
      <c r="I18" s="6">
        <v>2.4680701304528987</v>
      </c>
      <c r="J18" s="6">
        <v>4.196119848733689</v>
      </c>
      <c r="K18" s="6">
        <v>2.9337515985423219</v>
      </c>
      <c r="L18" s="6">
        <v>3.3369555146494858</v>
      </c>
      <c r="M18" s="6">
        <v>3.0820049615615286</v>
      </c>
      <c r="N18" s="6">
        <v>3.1721353763499356</v>
      </c>
    </row>
    <row r="19" spans="2:14" ht="13.5" customHeight="1" x14ac:dyDescent="0.2">
      <c r="B19" s="4" t="s">
        <v>40</v>
      </c>
      <c r="E19" s="8">
        <f>SUM(E17:E18)</f>
        <v>5.9541393939393945</v>
      </c>
      <c r="F19" s="8">
        <f t="shared" ref="F19:N19" si="2">SUM(F17:F18)</f>
        <v>4.8817290182719111</v>
      </c>
      <c r="G19" s="8">
        <f t="shared" si="2"/>
        <v>4.634243716007644</v>
      </c>
      <c r="H19" s="8">
        <f t="shared" si="2"/>
        <v>4.6844693793078624</v>
      </c>
      <c r="I19" s="8">
        <f t="shared" si="2"/>
        <v>4.8944084345652108</v>
      </c>
      <c r="J19" s="8">
        <f t="shared" si="2"/>
        <v>5.93887080361411</v>
      </c>
      <c r="K19" s="8">
        <f t="shared" si="2"/>
        <v>4.9300564417649824</v>
      </c>
      <c r="L19" s="8">
        <f t="shared" si="2"/>
        <v>5.1368151403589506</v>
      </c>
      <c r="M19" s="8">
        <f t="shared" si="2"/>
        <v>4.8683328389946023</v>
      </c>
      <c r="N19" s="8">
        <f t="shared" si="2"/>
        <v>4.976789648949671</v>
      </c>
    </row>
    <row r="20" spans="2:14" ht="3" customHeight="1" x14ac:dyDescent="0.2"/>
    <row r="21" spans="2:14" ht="12" customHeight="1" x14ac:dyDescent="0.2">
      <c r="B21" t="s">
        <v>42</v>
      </c>
      <c r="E21" s="6">
        <v>37.594823181818185</v>
      </c>
      <c r="F21" s="6">
        <v>28.359991527673316</v>
      </c>
      <c r="G21" s="6">
        <v>30.441008378656477</v>
      </c>
      <c r="H21" s="6">
        <v>36.508331263759665</v>
      </c>
      <c r="I21" s="6">
        <v>44.318837302477647</v>
      </c>
      <c r="J21" s="6">
        <v>45.349637405754372</v>
      </c>
      <c r="K21" s="6">
        <v>35.499035009278757</v>
      </c>
      <c r="L21" s="6">
        <v>39.089889461573854</v>
      </c>
      <c r="M21" s="6">
        <v>34.831839856060192</v>
      </c>
      <c r="N21" s="6">
        <v>36.53255404372274</v>
      </c>
    </row>
    <row r="22" spans="2:14" ht="12" customHeight="1" x14ac:dyDescent="0.2">
      <c r="B22" t="s">
        <v>43</v>
      </c>
      <c r="E22" s="6">
        <v>4.302050151515151</v>
      </c>
      <c r="F22" s="6">
        <v>9.8358901915674917</v>
      </c>
      <c r="G22" s="6">
        <v>5.316614728796119</v>
      </c>
      <c r="H22" s="6">
        <v>6.2222683727152202</v>
      </c>
      <c r="I22" s="6">
        <v>11.895429020160902</v>
      </c>
      <c r="J22" s="6">
        <v>15.998255941083761</v>
      </c>
      <c r="K22" s="6">
        <v>7.0184919375775241</v>
      </c>
      <c r="L22" s="6">
        <v>10.232493158459887</v>
      </c>
      <c r="M22" s="6">
        <v>8.6938857750395293</v>
      </c>
      <c r="N22" s="6">
        <v>9.1892831409885876</v>
      </c>
    </row>
    <row r="23" spans="2:14" ht="12" customHeight="1" x14ac:dyDescent="0.2">
      <c r="B23" t="s">
        <v>44</v>
      </c>
      <c r="E23" s="6">
        <v>0.54019515151515152</v>
      </c>
      <c r="F23" s="6">
        <v>0.78275496615493523</v>
      </c>
      <c r="G23" s="6">
        <v>0.39528553579303249</v>
      </c>
      <c r="H23" s="6">
        <v>0.64136390903473883</v>
      </c>
      <c r="I23" s="6">
        <v>0.79137067694477392</v>
      </c>
      <c r="J23" s="6">
        <v>0.84739434786518553</v>
      </c>
      <c r="K23" s="6">
        <v>1.4303776886760704</v>
      </c>
      <c r="L23" s="6">
        <v>0.91267922994324291</v>
      </c>
      <c r="M23" s="6">
        <v>0.50242530941606234</v>
      </c>
      <c r="N23" s="6">
        <v>0.71997650857676054</v>
      </c>
    </row>
    <row r="24" spans="2:14" ht="12" customHeight="1" x14ac:dyDescent="0.2">
      <c r="B24" t="s">
        <v>224</v>
      </c>
      <c r="E24" s="6">
        <v>0.38647075757575755</v>
      </c>
      <c r="F24" s="6">
        <v>0.43139673937088002</v>
      </c>
      <c r="G24" s="6">
        <v>1.7052903130971631</v>
      </c>
      <c r="H24" s="6">
        <v>0.32978704386896301</v>
      </c>
      <c r="I24" s="6">
        <v>0.86517777012083719</v>
      </c>
      <c r="J24" s="6">
        <v>0.91900593043453571</v>
      </c>
      <c r="K24" s="6">
        <v>0.92647580311727762</v>
      </c>
      <c r="L24" s="6">
        <v>0.54679944776806255</v>
      </c>
      <c r="M24" s="6">
        <v>0.48430377841993349</v>
      </c>
      <c r="N24" s="6">
        <v>0.53614466293394125</v>
      </c>
    </row>
    <row r="25" spans="2:14" ht="12" customHeight="1" x14ac:dyDescent="0.2">
      <c r="B25" t="s">
        <v>45</v>
      </c>
      <c r="E25" s="6">
        <v>1.2252943939393939</v>
      </c>
      <c r="F25" s="6">
        <v>1.1449459806220412</v>
      </c>
      <c r="G25" s="6">
        <v>0.6031195795972365</v>
      </c>
      <c r="H25" s="6">
        <v>5.4728679342055537</v>
      </c>
      <c r="I25" s="6">
        <v>0.58535313631847175</v>
      </c>
      <c r="J25" s="6">
        <v>2.7099096945802552</v>
      </c>
      <c r="K25" s="6">
        <v>4.019769617599831</v>
      </c>
      <c r="L25" s="6">
        <v>0.9961162908421537</v>
      </c>
      <c r="M25" s="6">
        <v>4.2695873398397035</v>
      </c>
      <c r="N25" s="6">
        <v>2.9784813362734472</v>
      </c>
    </row>
    <row r="26" spans="2:14" ht="13.5" customHeight="1" x14ac:dyDescent="0.2">
      <c r="B26" s="4" t="s">
        <v>46</v>
      </c>
      <c r="E26" s="8">
        <f>SUM(E21:E25)</f>
        <v>44.048833636363639</v>
      </c>
      <c r="F26" s="8">
        <f t="shared" ref="F26:N26" si="3">SUM(F21:F25)</f>
        <v>40.554979405388664</v>
      </c>
      <c r="G26" s="8">
        <f t="shared" si="3"/>
        <v>38.461318535940023</v>
      </c>
      <c r="H26" s="8">
        <f t="shared" si="3"/>
        <v>49.174618523584137</v>
      </c>
      <c r="I26" s="8">
        <f t="shared" si="3"/>
        <v>58.456167906022635</v>
      </c>
      <c r="J26" s="8">
        <f t="shared" si="3"/>
        <v>65.824203319718109</v>
      </c>
      <c r="K26" s="8">
        <f t="shared" si="3"/>
        <v>48.894150056249458</v>
      </c>
      <c r="L26" s="8">
        <f t="shared" si="3"/>
        <v>51.777977588587198</v>
      </c>
      <c r="M26" s="8">
        <f t="shared" si="3"/>
        <v>48.782042058775417</v>
      </c>
      <c r="N26" s="8">
        <f t="shared" si="3"/>
        <v>49.956439692495479</v>
      </c>
    </row>
    <row r="27" spans="2:14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2:14" ht="12" customHeight="1" x14ac:dyDescent="0.2">
      <c r="B28" t="s">
        <v>47</v>
      </c>
      <c r="E28" s="6">
        <v>2.3190354545454546</v>
      </c>
      <c r="F28" s="6">
        <v>2.4982373136309337</v>
      </c>
      <c r="G28" s="6">
        <v>1.3598757900926064</v>
      </c>
      <c r="H28" s="6">
        <v>2.0761764776456051</v>
      </c>
      <c r="I28" s="6">
        <v>1.8587748806051476</v>
      </c>
      <c r="J28" s="6">
        <v>2.1097240194431168</v>
      </c>
      <c r="K28" s="6">
        <v>2.4404831684310726</v>
      </c>
      <c r="L28" s="6">
        <v>2.4002286086823132</v>
      </c>
      <c r="M28" s="6">
        <v>1.9573411046289733</v>
      </c>
      <c r="N28" s="6">
        <v>2.1599564960360462</v>
      </c>
    </row>
    <row r="29" spans="2:14" ht="12" customHeight="1" x14ac:dyDescent="0.2">
      <c r="B29" t="s">
        <v>48</v>
      </c>
      <c r="E29" s="6">
        <v>0.18515833333333334</v>
      </c>
      <c r="F29" s="6">
        <v>0.10570579126664602</v>
      </c>
      <c r="G29" s="6">
        <v>0.20362928119947082</v>
      </c>
      <c r="H29" s="6">
        <v>0.15881258960654104</v>
      </c>
      <c r="I29" s="6">
        <v>0.23844013429917627</v>
      </c>
      <c r="J29" s="6">
        <v>0.15877188415537452</v>
      </c>
      <c r="K29" s="6">
        <v>0.11583936692916415</v>
      </c>
      <c r="L29" s="6">
        <v>0.1849602393005062</v>
      </c>
      <c r="M29" s="6">
        <v>0.14380829834796358</v>
      </c>
      <c r="N29" s="6">
        <v>0.15810528222285053</v>
      </c>
    </row>
    <row r="30" spans="2:14" ht="13.5" customHeight="1" x14ac:dyDescent="0.2">
      <c r="B30" s="4" t="s">
        <v>49</v>
      </c>
      <c r="E30" s="8">
        <f>SUM(E28:E29)</f>
        <v>2.5041937878787879</v>
      </c>
      <c r="F30" s="8">
        <f t="shared" ref="F30:N30" si="4">SUM(F28:F29)</f>
        <v>2.6039431048975796</v>
      </c>
      <c r="G30" s="8">
        <f t="shared" si="4"/>
        <v>1.5635050712920773</v>
      </c>
      <c r="H30" s="8">
        <f t="shared" si="4"/>
        <v>2.2349890672521462</v>
      </c>
      <c r="I30" s="8">
        <f t="shared" si="4"/>
        <v>2.0972150149043238</v>
      </c>
      <c r="J30" s="8">
        <f t="shared" si="4"/>
        <v>2.2684959035984913</v>
      </c>
      <c r="K30" s="8">
        <f t="shared" si="4"/>
        <v>2.5563225353602368</v>
      </c>
      <c r="L30" s="8">
        <f t="shared" si="4"/>
        <v>2.5851888479828196</v>
      </c>
      <c r="M30" s="8">
        <f t="shared" si="4"/>
        <v>2.1011494029769366</v>
      </c>
      <c r="N30" s="8">
        <f t="shared" si="4"/>
        <v>2.3180617782588966</v>
      </c>
    </row>
    <row r="31" spans="2:14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2:14" ht="12" customHeight="1" x14ac:dyDescent="0.2">
      <c r="B32" t="s">
        <v>50</v>
      </c>
      <c r="E32" s="6">
        <v>4.3008636363636367E-2</v>
      </c>
      <c r="F32" s="6">
        <v>0.14003793744193249</v>
      </c>
      <c r="G32" s="6">
        <v>0.14632037336469206</v>
      </c>
      <c r="H32" s="6">
        <v>6.4564684674956963E-2</v>
      </c>
      <c r="I32" s="6">
        <v>6.8151302926375848E-2</v>
      </c>
      <c r="J32" s="6">
        <v>1.2638357085047069E-2</v>
      </c>
      <c r="K32" s="6">
        <v>0.12636609263372467</v>
      </c>
      <c r="L32" s="6">
        <v>8.6444147875441024E-2</v>
      </c>
      <c r="M32" s="6">
        <v>6.9094302382639985E-2</v>
      </c>
      <c r="N32" s="6">
        <v>7.9415398299173129E-2</v>
      </c>
    </row>
    <row r="33" spans="2:14" ht="12" customHeight="1" x14ac:dyDescent="0.2">
      <c r="B33" t="s">
        <v>51</v>
      </c>
      <c r="E33" s="6">
        <v>0.77250545454545461</v>
      </c>
      <c r="F33" s="6">
        <v>0.77705499270008405</v>
      </c>
      <c r="G33" s="6">
        <v>0.73128840217551061</v>
      </c>
      <c r="H33" s="6">
        <v>0.65415268954595351</v>
      </c>
      <c r="I33" s="6">
        <v>0.87107291099073691</v>
      </c>
      <c r="J33" s="6">
        <v>0.60043013399090317</v>
      </c>
      <c r="K33" s="6">
        <v>1.2548016845991865</v>
      </c>
      <c r="L33" s="6">
        <v>0.94929121030832964</v>
      </c>
      <c r="M33" s="6">
        <v>0.49428301619322834</v>
      </c>
      <c r="N33" s="6">
        <v>0.7188649279028495</v>
      </c>
    </row>
    <row r="34" spans="2:14" ht="12" customHeight="1" x14ac:dyDescent="0.2">
      <c r="B34" t="s">
        <v>52</v>
      </c>
      <c r="E34" s="6">
        <v>0.15967848484848485</v>
      </c>
      <c r="F34" s="6">
        <v>0.21853849046586735</v>
      </c>
      <c r="G34" s="6">
        <v>0.19412648831397911</v>
      </c>
      <c r="H34" s="6">
        <v>0.22659742593025833</v>
      </c>
      <c r="I34" s="6">
        <v>0.19955487355363954</v>
      </c>
      <c r="J34" s="6">
        <v>0.14509203296053161</v>
      </c>
      <c r="K34" s="6">
        <v>0.20426928587225121</v>
      </c>
      <c r="L34" s="6">
        <v>0.21953219818990644</v>
      </c>
      <c r="M34" s="6">
        <v>0.19826121803609398</v>
      </c>
      <c r="N34" s="6">
        <v>0.20692339464813972</v>
      </c>
    </row>
    <row r="35" spans="2:14" ht="12" customHeight="1" x14ac:dyDescent="0.2">
      <c r="B35" t="s">
        <v>53</v>
      </c>
      <c r="E35" s="6">
        <v>1.2081410606060605</v>
      </c>
      <c r="F35" s="6">
        <v>1.2006728310401276</v>
      </c>
      <c r="G35" s="6">
        <v>1.4248915919447303</v>
      </c>
      <c r="H35" s="6">
        <v>0.96503759725496552</v>
      </c>
      <c r="I35" s="6">
        <v>1.1960929436840924</v>
      </c>
      <c r="J35" s="6">
        <v>1.9646564087030192</v>
      </c>
      <c r="K35" s="6">
        <v>1.2255126393015452</v>
      </c>
      <c r="L35" s="6">
        <v>1.1503940481668966</v>
      </c>
      <c r="M35" s="6">
        <v>1.2442242625811026</v>
      </c>
      <c r="N35" s="6">
        <v>1.2064981460903517</v>
      </c>
    </row>
    <row r="36" spans="2:14" ht="13.5" customHeight="1" x14ac:dyDescent="0.2">
      <c r="B36" s="4" t="s">
        <v>54</v>
      </c>
      <c r="E36" s="8">
        <f>SUM(E32:E35)</f>
        <v>2.1833336363636366</v>
      </c>
      <c r="F36" s="8">
        <f t="shared" ref="F36:N36" si="5">SUM(F32:F35)</f>
        <v>2.3363042516480115</v>
      </c>
      <c r="G36" s="8">
        <f t="shared" si="5"/>
        <v>2.4966268557989117</v>
      </c>
      <c r="H36" s="8">
        <f t="shared" si="5"/>
        <v>1.9103523974061343</v>
      </c>
      <c r="I36" s="8">
        <f t="shared" si="5"/>
        <v>2.3348720311548448</v>
      </c>
      <c r="J36" s="8">
        <f t="shared" si="5"/>
        <v>2.7228169327395011</v>
      </c>
      <c r="K36" s="8">
        <f t="shared" si="5"/>
        <v>2.8109497024067078</v>
      </c>
      <c r="L36" s="8">
        <f t="shared" si="5"/>
        <v>2.4056616045405739</v>
      </c>
      <c r="M36" s="8">
        <f t="shared" si="5"/>
        <v>2.0058627991930651</v>
      </c>
      <c r="N36" s="8">
        <f t="shared" si="5"/>
        <v>2.2117018669405137</v>
      </c>
    </row>
    <row r="37" spans="2:14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2:14" ht="13.5" customHeight="1" x14ac:dyDescent="0.2">
      <c r="B38" s="4" t="s">
        <v>55</v>
      </c>
      <c r="E38" s="8">
        <v>3.2922704545454544</v>
      </c>
      <c r="F38" s="8">
        <v>3.4366863248241382</v>
      </c>
      <c r="G38" s="8">
        <v>5.8986991033367637</v>
      </c>
      <c r="H38" s="8">
        <v>3.8352006886581367</v>
      </c>
      <c r="I38" s="8">
        <v>4.6398737539664729</v>
      </c>
      <c r="J38" s="8">
        <v>3.4575328351074153</v>
      </c>
      <c r="K38" s="8">
        <v>4.4284052076422347</v>
      </c>
      <c r="L38" s="8">
        <v>3.8364587513422297</v>
      </c>
      <c r="M38" s="8">
        <v>3.7247348345237445</v>
      </c>
      <c r="N38" s="8">
        <v>3.8120148826833544</v>
      </c>
    </row>
    <row r="39" spans="2:14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2:14" x14ac:dyDescent="0.2">
      <c r="B40" s="9" t="s">
        <v>21</v>
      </c>
      <c r="C40" s="10"/>
      <c r="D40" s="10"/>
      <c r="E40" s="11">
        <f>SUM(E10,E15,E19,E26,E30,E36,E38)</f>
        <v>78.372256060606077</v>
      </c>
      <c r="F40" s="11">
        <f t="shared" ref="F40:N40" si="6">SUM(F10,F15,F19,F26,F30,F36,F38)</f>
        <v>76.341055258151584</v>
      </c>
      <c r="G40" s="11">
        <f t="shared" si="6"/>
        <v>73.825801852124073</v>
      </c>
      <c r="H40" s="11">
        <f t="shared" si="6"/>
        <v>79.360586874103916</v>
      </c>
      <c r="I40" s="11">
        <f t="shared" si="6"/>
        <v>93.265552341421198</v>
      </c>
      <c r="J40" s="11">
        <f t="shared" si="6"/>
        <v>93.912137133607544</v>
      </c>
      <c r="K40" s="11">
        <f t="shared" si="6"/>
        <v>79.094521014221002</v>
      </c>
      <c r="L40" s="11">
        <f t="shared" si="6"/>
        <v>85.508768154624931</v>
      </c>
      <c r="M40" s="11">
        <f t="shared" si="6"/>
        <v>80.433465394471412</v>
      </c>
      <c r="N40" s="11">
        <f t="shared" si="6"/>
        <v>82.327925103604358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LFBÖ&amp;C&amp;8DVR-Nr.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topLeftCell="A2" workbookViewId="0">
      <selection activeCell="B24" sqref="B24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73</v>
      </c>
    </row>
    <row r="2" spans="1:15" ht="6.75" customHeight="1" x14ac:dyDescent="0.2"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 t="s">
        <v>84</v>
      </c>
      <c r="E3" s="37"/>
      <c r="F3" s="37"/>
      <c r="G3" s="37"/>
      <c r="H3" s="37"/>
      <c r="I3" s="37"/>
      <c r="J3" s="37"/>
      <c r="K3" s="37"/>
      <c r="L3" s="37"/>
      <c r="M3" s="37"/>
    </row>
    <row r="4" spans="1:15" ht="12.75" customHeight="1" x14ac:dyDescent="0.2"/>
    <row r="5" spans="1:15" x14ac:dyDescent="0.2">
      <c r="B5" t="s">
        <v>30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31</v>
      </c>
      <c r="E7" s="6">
        <v>37.262615126713342</v>
      </c>
      <c r="F7" s="6">
        <v>28.574436603358251</v>
      </c>
      <c r="G7" s="6">
        <v>8.472618463281103</v>
      </c>
      <c r="H7" s="6">
        <v>22.334019875096107</v>
      </c>
      <c r="I7" s="6">
        <v>21.092010485748382</v>
      </c>
      <c r="J7" s="6">
        <v>7.0677075063789143</v>
      </c>
      <c r="K7" s="6">
        <v>15.877176483775152</v>
      </c>
      <c r="L7" s="6">
        <v>20.453319993928822</v>
      </c>
      <c r="M7" s="6">
        <v>22.910825821799737</v>
      </c>
      <c r="N7" s="6">
        <v>21.456212459393612</v>
      </c>
    </row>
    <row r="8" spans="1:15" ht="12" customHeight="1" x14ac:dyDescent="0.2">
      <c r="B8" t="s">
        <v>32</v>
      </c>
      <c r="E8" s="6">
        <v>33.798549452716699</v>
      </c>
      <c r="F8" s="6">
        <v>29.648577141181445</v>
      </c>
      <c r="G8" s="6">
        <v>6.2678478383990939</v>
      </c>
      <c r="H8" s="6">
        <v>20.171483384169733</v>
      </c>
      <c r="I8" s="6">
        <v>21.132347164348456</v>
      </c>
      <c r="J8" s="6">
        <v>6.2786398542274648</v>
      </c>
      <c r="K8" s="6">
        <v>13.159123465784901</v>
      </c>
      <c r="L8" s="6">
        <v>19.848631255360278</v>
      </c>
      <c r="M8" s="6">
        <v>22.123234021255087</v>
      </c>
      <c r="N8" s="6">
        <v>20.620666827951144</v>
      </c>
    </row>
    <row r="9" spans="1:15" ht="12" customHeight="1" x14ac:dyDescent="0.2">
      <c r="B9" t="s">
        <v>33</v>
      </c>
      <c r="E9" s="6">
        <v>0.14842914899911253</v>
      </c>
      <c r="F9" s="6">
        <v>2.1877727295231497</v>
      </c>
      <c r="G9" s="6">
        <v>7.4759297715688124E-3</v>
      </c>
      <c r="H9" s="6">
        <v>0.52560725594664015</v>
      </c>
      <c r="I9" s="6">
        <v>0.12329498992507386</v>
      </c>
      <c r="J9" s="6">
        <v>2.7562881946160842E-2</v>
      </c>
      <c r="K9" s="6">
        <v>0.12743484839993274</v>
      </c>
      <c r="L9" s="6">
        <v>0.71272554982156988</v>
      </c>
      <c r="M9" s="6">
        <v>0.83540876892595517</v>
      </c>
      <c r="N9" s="6">
        <v>0.74007573330178522</v>
      </c>
    </row>
    <row r="10" spans="1:15" ht="13.5" customHeight="1" x14ac:dyDescent="0.2">
      <c r="B10" s="4" t="s">
        <v>34</v>
      </c>
      <c r="E10" s="8">
        <f>SUM(E7:E9)</f>
        <v>71.209593728429155</v>
      </c>
      <c r="F10" s="8">
        <f t="shared" ref="F10:N10" si="0">SUM(F7:F9)</f>
        <v>60.410786474062846</v>
      </c>
      <c r="G10" s="8">
        <f t="shared" si="0"/>
        <v>14.747942231451766</v>
      </c>
      <c r="H10" s="8">
        <f t="shared" si="0"/>
        <v>43.031110515212475</v>
      </c>
      <c r="I10" s="8">
        <f t="shared" si="0"/>
        <v>42.347652640021906</v>
      </c>
      <c r="J10" s="8">
        <f t="shared" si="0"/>
        <v>13.37391024255254</v>
      </c>
      <c r="K10" s="8">
        <f t="shared" si="0"/>
        <v>29.163734797959986</v>
      </c>
      <c r="L10" s="8">
        <f t="shared" si="0"/>
        <v>41.014676799110674</v>
      </c>
      <c r="M10" s="8">
        <f t="shared" si="0"/>
        <v>45.869468611980778</v>
      </c>
      <c r="N10" s="8">
        <f t="shared" si="0"/>
        <v>42.816955020646539</v>
      </c>
    </row>
    <row r="11" spans="1:15" ht="3" customHeight="1" x14ac:dyDescent="0.2"/>
    <row r="12" spans="1:15" ht="12" customHeight="1" x14ac:dyDescent="0.2">
      <c r="B12" t="s">
        <v>35</v>
      </c>
      <c r="E12" s="6">
        <v>45.292755152351837</v>
      </c>
      <c r="F12" s="6">
        <v>79.810581581783623</v>
      </c>
      <c r="G12" s="6">
        <v>67.758635076458376</v>
      </c>
      <c r="H12" s="6">
        <v>54.049479666286949</v>
      </c>
      <c r="I12" s="6">
        <v>49.746312381399534</v>
      </c>
      <c r="J12" s="6">
        <v>42.478910341644699</v>
      </c>
      <c r="K12" s="6">
        <v>40.280388387602983</v>
      </c>
      <c r="L12" s="6">
        <v>55.969163700669398</v>
      </c>
      <c r="M12" s="6">
        <v>60.635837775533744</v>
      </c>
      <c r="N12" s="6">
        <v>57.428061301468695</v>
      </c>
    </row>
    <row r="13" spans="1:15" ht="12" customHeight="1" x14ac:dyDescent="0.2">
      <c r="B13" t="s">
        <v>36</v>
      </c>
      <c r="E13" s="6">
        <v>11.771282910955527</v>
      </c>
      <c r="F13" s="6">
        <v>20.344626528599228</v>
      </c>
      <c r="G13" s="6">
        <v>18.741734944308099</v>
      </c>
      <c r="H13" s="6">
        <v>14.278065249812105</v>
      </c>
      <c r="I13" s="6">
        <v>13.384057554238316</v>
      </c>
      <c r="J13" s="6">
        <v>11.052413144585936</v>
      </c>
      <c r="K13" s="6">
        <v>10.51737207868632</v>
      </c>
      <c r="L13" s="6">
        <v>14.549770976798474</v>
      </c>
      <c r="M13" s="6">
        <v>15.938223482051921</v>
      </c>
      <c r="N13" s="6">
        <v>15.02427865362591</v>
      </c>
    </row>
    <row r="14" spans="1:15" ht="12" customHeight="1" x14ac:dyDescent="0.2">
      <c r="B14" t="s">
        <v>37</v>
      </c>
      <c r="E14" s="6">
        <v>0</v>
      </c>
      <c r="F14" s="6">
        <v>1.8773418844757919</v>
      </c>
      <c r="G14" s="6">
        <v>6.4755824051349826</v>
      </c>
      <c r="H14" s="6">
        <v>3.9184322163017322</v>
      </c>
      <c r="I14" s="6">
        <v>1.4667331807422188</v>
      </c>
      <c r="J14" s="6">
        <v>0.31038624755772004</v>
      </c>
      <c r="K14" s="6">
        <v>10.806588017710027</v>
      </c>
      <c r="L14" s="6">
        <v>3.7526666109938973</v>
      </c>
      <c r="M14" s="6">
        <v>0.20760516271237101</v>
      </c>
      <c r="N14" s="6">
        <v>2.3347635349185949</v>
      </c>
    </row>
    <row r="15" spans="1:15" ht="13.5" customHeight="1" x14ac:dyDescent="0.2">
      <c r="B15" s="4" t="s">
        <v>41</v>
      </c>
      <c r="E15" s="8">
        <f>SUM(E12:E14)</f>
        <v>57.064038063307365</v>
      </c>
      <c r="F15" s="8">
        <f t="shared" ref="F15:N15" si="1">SUM(F12:F14)</f>
        <v>102.03254999485866</v>
      </c>
      <c r="G15" s="8">
        <f t="shared" si="1"/>
        <v>92.975952425901454</v>
      </c>
      <c r="H15" s="8">
        <f t="shared" si="1"/>
        <v>72.245977132400796</v>
      </c>
      <c r="I15" s="8">
        <f t="shared" si="1"/>
        <v>64.597103116380069</v>
      </c>
      <c r="J15" s="8">
        <f t="shared" si="1"/>
        <v>53.841709733788356</v>
      </c>
      <c r="K15" s="8">
        <f t="shared" si="1"/>
        <v>61.604348483999331</v>
      </c>
      <c r="L15" s="8">
        <f t="shared" si="1"/>
        <v>74.271601288461767</v>
      </c>
      <c r="M15" s="8">
        <f t="shared" si="1"/>
        <v>76.781666420298038</v>
      </c>
      <c r="N15" s="8">
        <f t="shared" si="1"/>
        <v>74.787103490013195</v>
      </c>
    </row>
    <row r="16" spans="1:15" ht="3" customHeight="1" x14ac:dyDescent="0.2"/>
    <row r="17" spans="2:14" ht="12" customHeight="1" x14ac:dyDescent="0.2">
      <c r="B17" t="s">
        <v>38</v>
      </c>
      <c r="E17" s="6">
        <v>13.659554284587319</v>
      </c>
      <c r="F17" s="6">
        <v>11.89246019262921</v>
      </c>
      <c r="G17" s="6">
        <v>12.223819142911081</v>
      </c>
      <c r="H17" s="6">
        <v>11.164899205527858</v>
      </c>
      <c r="I17" s="6">
        <v>12.686125555099087</v>
      </c>
      <c r="J17" s="6">
        <v>8.7242447526147231</v>
      </c>
      <c r="K17" s="6">
        <v>11.060996469203609</v>
      </c>
      <c r="L17" s="6">
        <v>10.503259600004215</v>
      </c>
      <c r="M17" s="6">
        <v>12.026097077733754</v>
      </c>
      <c r="N17" s="6">
        <v>11.340741062099317</v>
      </c>
    </row>
    <row r="18" spans="2:14" ht="12" customHeight="1" x14ac:dyDescent="0.2">
      <c r="B18" t="s">
        <v>39</v>
      </c>
      <c r="E18" s="6">
        <v>23.842765999408343</v>
      </c>
      <c r="F18" s="6">
        <v>23.077968291206005</v>
      </c>
      <c r="G18" s="6">
        <v>11.714249575231262</v>
      </c>
      <c r="H18" s="6">
        <v>19.611582119496465</v>
      </c>
      <c r="I18" s="6">
        <v>12.457454271573058</v>
      </c>
      <c r="J18" s="6">
        <v>20.483400697016506</v>
      </c>
      <c r="K18" s="6">
        <v>17.078288404416298</v>
      </c>
      <c r="L18" s="6">
        <v>19.204346638399528</v>
      </c>
      <c r="M18" s="6">
        <v>19.565285611254136</v>
      </c>
      <c r="N18" s="6">
        <v>19.25908688843889</v>
      </c>
    </row>
    <row r="19" spans="2:14" ht="13.5" customHeight="1" x14ac:dyDescent="0.2">
      <c r="B19" s="4" t="s">
        <v>40</v>
      </c>
      <c r="E19" s="8">
        <f>SUM(E17:E18)</f>
        <v>37.502320283995658</v>
      </c>
      <c r="F19" s="8">
        <f t="shared" ref="F19:N19" si="2">SUM(F17:F18)</f>
        <v>34.970428483835214</v>
      </c>
      <c r="G19" s="8">
        <f t="shared" si="2"/>
        <v>23.938068718142343</v>
      </c>
      <c r="H19" s="8">
        <f t="shared" si="2"/>
        <v>30.776481325024321</v>
      </c>
      <c r="I19" s="8">
        <f t="shared" si="2"/>
        <v>25.143579826672145</v>
      </c>
      <c r="J19" s="8">
        <f t="shared" si="2"/>
        <v>29.207645449631229</v>
      </c>
      <c r="K19" s="8">
        <f t="shared" si="2"/>
        <v>28.139284873619907</v>
      </c>
      <c r="L19" s="8">
        <f t="shared" si="2"/>
        <v>29.707606238403741</v>
      </c>
      <c r="M19" s="8">
        <f t="shared" si="2"/>
        <v>31.591382688987892</v>
      </c>
      <c r="N19" s="8">
        <f t="shared" si="2"/>
        <v>30.599827950538206</v>
      </c>
    </row>
    <row r="20" spans="2:14" ht="3" customHeight="1" x14ac:dyDescent="0.2"/>
    <row r="21" spans="2:14" ht="12" customHeight="1" x14ac:dyDescent="0.2">
      <c r="B21" t="s">
        <v>42</v>
      </c>
      <c r="E21" s="6">
        <v>254.69524405877135</v>
      </c>
      <c r="F21" s="6">
        <v>225.39189281620247</v>
      </c>
      <c r="G21" s="6">
        <v>149.79364168397206</v>
      </c>
      <c r="H21" s="6">
        <v>264.02015659102642</v>
      </c>
      <c r="I21" s="6">
        <v>250.77945967095096</v>
      </c>
      <c r="J21" s="6">
        <v>304.62466829754896</v>
      </c>
      <c r="K21" s="6">
        <v>241.20832371238021</v>
      </c>
      <c r="L21" s="6">
        <v>261.52824303096952</v>
      </c>
      <c r="M21" s="6">
        <v>254.28852086548147</v>
      </c>
      <c r="N21" s="6">
        <v>256.42202537080237</v>
      </c>
    </row>
    <row r="22" spans="2:14" ht="12" customHeight="1" x14ac:dyDescent="0.2">
      <c r="B22" t="s">
        <v>43</v>
      </c>
      <c r="E22" s="6">
        <v>28.484910758307858</v>
      </c>
      <c r="F22" s="6">
        <v>67.857987714080053</v>
      </c>
      <c r="G22" s="6">
        <v>27.567908249952801</v>
      </c>
      <c r="H22" s="6">
        <v>40.164256364419693</v>
      </c>
      <c r="I22" s="6">
        <v>58.84461803313966</v>
      </c>
      <c r="J22" s="6">
        <v>77.486982821520456</v>
      </c>
      <c r="K22" s="6">
        <v>40.970249957966715</v>
      </c>
      <c r="L22" s="6">
        <v>58.314978416062111</v>
      </c>
      <c r="M22" s="6">
        <v>54.575800696940966</v>
      </c>
      <c r="N22" s="6">
        <v>55.241660244483342</v>
      </c>
    </row>
    <row r="23" spans="2:14" ht="12" customHeight="1" x14ac:dyDescent="0.2">
      <c r="B23" t="s">
        <v>44</v>
      </c>
      <c r="E23" s="6">
        <v>3.5157163987772408</v>
      </c>
      <c r="F23" s="6">
        <v>5.3933552443664148</v>
      </c>
      <c r="G23" s="6">
        <v>2.0306796299792338</v>
      </c>
      <c r="H23" s="6">
        <v>4.106807982938701</v>
      </c>
      <c r="I23" s="6">
        <v>3.8640724220904983</v>
      </c>
      <c r="J23" s="6">
        <v>4.0784969337242041</v>
      </c>
      <c r="K23" s="6">
        <v>8.3372028246371119</v>
      </c>
      <c r="L23" s="6">
        <v>5.1840888328407102</v>
      </c>
      <c r="M23" s="6">
        <v>3.1218988206687883</v>
      </c>
      <c r="N23" s="6">
        <v>4.2987945156665299</v>
      </c>
    </row>
    <row r="24" spans="2:14" ht="12" customHeight="1" x14ac:dyDescent="0.2">
      <c r="B24" t="s">
        <v>224</v>
      </c>
      <c r="E24" s="6">
        <v>2.5152420865792329</v>
      </c>
      <c r="F24" s="6">
        <v>3.015549419789243</v>
      </c>
      <c r="G24" s="6">
        <v>8.7707513686992638</v>
      </c>
      <c r="H24" s="6">
        <v>2.2237699377438425</v>
      </c>
      <c r="I24" s="6">
        <v>4.3255732926423693</v>
      </c>
      <c r="J24" s="6">
        <v>4.4553075011851195</v>
      </c>
      <c r="K24" s="6">
        <v>5.4138261503110456</v>
      </c>
      <c r="L24" s="6">
        <v>3.2016899326884869</v>
      </c>
      <c r="M24" s="6">
        <v>3.0759284653871486</v>
      </c>
      <c r="N24" s="6">
        <v>3.2762815596006858</v>
      </c>
    </row>
    <row r="25" spans="2:14" ht="12" customHeight="1" x14ac:dyDescent="0.2">
      <c r="B25" t="s">
        <v>45</v>
      </c>
      <c r="E25" s="6">
        <v>7.9745025145449162</v>
      </c>
      <c r="F25" s="6">
        <v>7.5960669822566329</v>
      </c>
      <c r="G25" s="6">
        <v>3.0983745516329999</v>
      </c>
      <c r="H25" s="6">
        <v>35.190284615069373</v>
      </c>
      <c r="I25" s="6">
        <v>2.859567854138545</v>
      </c>
      <c r="J25" s="6">
        <v>13.064418102382927</v>
      </c>
      <c r="K25" s="6">
        <v>22.368093930392874</v>
      </c>
      <c r="L25" s="6">
        <v>5.6547418961942029</v>
      </c>
      <c r="M25" s="6">
        <v>26.649244181217661</v>
      </c>
      <c r="N25" s="6">
        <v>17.775092743629145</v>
      </c>
    </row>
    <row r="26" spans="2:14" ht="13.5" customHeight="1" x14ac:dyDescent="0.2">
      <c r="B26" s="4" t="s">
        <v>46</v>
      </c>
      <c r="E26" s="8">
        <f>SUM(E21:E25)</f>
        <v>297.18561581698054</v>
      </c>
      <c r="F26" s="8">
        <f t="shared" ref="F26:N26" si="3">SUM(F21:F25)</f>
        <v>309.25485217669484</v>
      </c>
      <c r="G26" s="8">
        <f t="shared" si="3"/>
        <v>191.26135548423633</v>
      </c>
      <c r="H26" s="8">
        <f t="shared" si="3"/>
        <v>345.70527549119799</v>
      </c>
      <c r="I26" s="8">
        <f t="shared" si="3"/>
        <v>320.67329127296205</v>
      </c>
      <c r="J26" s="8">
        <f t="shared" si="3"/>
        <v>403.70987365636165</v>
      </c>
      <c r="K26" s="8">
        <f t="shared" si="3"/>
        <v>318.29769657568795</v>
      </c>
      <c r="L26" s="8">
        <f t="shared" si="3"/>
        <v>333.88374210875503</v>
      </c>
      <c r="M26" s="8">
        <f t="shared" si="3"/>
        <v>341.71139302969607</v>
      </c>
      <c r="N26" s="8">
        <f t="shared" si="3"/>
        <v>337.01385443418212</v>
      </c>
    </row>
    <row r="27" spans="2:14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2:14" ht="12" customHeight="1" x14ac:dyDescent="0.2">
      <c r="B28" t="s">
        <v>47</v>
      </c>
      <c r="E28" s="6">
        <v>15.092825165171087</v>
      </c>
      <c r="F28" s="6">
        <v>17.204144460482066</v>
      </c>
      <c r="G28" s="6">
        <v>6.9860185010383242</v>
      </c>
      <c r="H28" s="6">
        <v>13.28681721766122</v>
      </c>
      <c r="I28" s="6">
        <v>9.0759500753174098</v>
      </c>
      <c r="J28" s="6">
        <v>10.154071673926211</v>
      </c>
      <c r="K28" s="6">
        <v>14.224776663117188</v>
      </c>
      <c r="L28" s="6">
        <v>13.625393871055074</v>
      </c>
      <c r="M28" s="6">
        <v>12.160220683069353</v>
      </c>
      <c r="N28" s="6">
        <v>12.891941100316673</v>
      </c>
    </row>
    <row r="29" spans="2:14" ht="12" customHeight="1" x14ac:dyDescent="0.2">
      <c r="B29" t="s">
        <v>48</v>
      </c>
      <c r="E29" s="6">
        <v>1.2780366827729019</v>
      </c>
      <c r="F29" s="6">
        <v>0.74136409510353152</v>
      </c>
      <c r="G29" s="6">
        <v>1.0287823296205398</v>
      </c>
      <c r="H29" s="6">
        <v>1.0702559684265009</v>
      </c>
      <c r="I29" s="6">
        <v>1.2064907956257214</v>
      </c>
      <c r="J29" s="6">
        <v>0.7704845697566638</v>
      </c>
      <c r="K29" s="6">
        <v>0.67216835733901248</v>
      </c>
      <c r="L29" s="6">
        <v>1.0946600206500112</v>
      </c>
      <c r="M29" s="6">
        <v>0.9239422757606186</v>
      </c>
      <c r="N29" s="6">
        <v>0.9778591208744869</v>
      </c>
    </row>
    <row r="30" spans="2:14" ht="13.5" customHeight="1" x14ac:dyDescent="0.2">
      <c r="B30" s="4" t="s">
        <v>49</v>
      </c>
      <c r="E30" s="8">
        <f>SUM(E28:E29)</f>
        <v>16.370861847943988</v>
      </c>
      <c r="F30" s="8">
        <f t="shared" ref="F30:N30" si="4">SUM(F28:F29)</f>
        <v>17.945508555585597</v>
      </c>
      <c r="G30" s="8">
        <f t="shared" si="4"/>
        <v>8.0148008306588636</v>
      </c>
      <c r="H30" s="8">
        <f t="shared" si="4"/>
        <v>14.357073186087721</v>
      </c>
      <c r="I30" s="8">
        <f t="shared" si="4"/>
        <v>10.28244087094313</v>
      </c>
      <c r="J30" s="8">
        <f t="shared" si="4"/>
        <v>10.924556243682876</v>
      </c>
      <c r="K30" s="8">
        <f t="shared" si="4"/>
        <v>14.896945020456201</v>
      </c>
      <c r="L30" s="8">
        <f t="shared" si="4"/>
        <v>14.720053891705085</v>
      </c>
      <c r="M30" s="8">
        <f t="shared" si="4"/>
        <v>13.084162958829971</v>
      </c>
      <c r="N30" s="8">
        <f t="shared" si="4"/>
        <v>13.869800221191159</v>
      </c>
    </row>
    <row r="31" spans="2:14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2:14" ht="12" customHeight="1" x14ac:dyDescent="0.2">
      <c r="B32" t="s">
        <v>50</v>
      </c>
      <c r="E32" s="6">
        <v>0.28248989251553103</v>
      </c>
      <c r="F32" s="6">
        <v>0.96437311721894914</v>
      </c>
      <c r="G32" s="6">
        <v>0.75168397205965642</v>
      </c>
      <c r="H32" s="6">
        <v>0.41479586435687915</v>
      </c>
      <c r="I32" s="6">
        <v>0.33507737152023792</v>
      </c>
      <c r="J32" s="6">
        <v>6.2629887606714854E-2</v>
      </c>
      <c r="K32" s="6">
        <v>0.74316706831810797</v>
      </c>
      <c r="L32" s="6">
        <v>0.49240123300960981</v>
      </c>
      <c r="M32" s="6">
        <v>0.42979259373874995</v>
      </c>
      <c r="N32" s="6">
        <v>0.47539288474295094</v>
      </c>
    </row>
    <row r="33" spans="2:14" ht="12" customHeight="1" x14ac:dyDescent="0.2">
      <c r="B33" t="s">
        <v>51</v>
      </c>
      <c r="E33" s="6">
        <v>4.6391233606153239</v>
      </c>
      <c r="F33" s="6">
        <v>5.4311003629411561</v>
      </c>
      <c r="G33" s="6">
        <v>3.7677685482348497</v>
      </c>
      <c r="H33" s="6">
        <v>4.2560162220924846</v>
      </c>
      <c r="I33" s="6">
        <v>4.3780581802531451</v>
      </c>
      <c r="J33" s="6">
        <v>2.9927202573753608</v>
      </c>
      <c r="K33" s="6">
        <v>7.0778551813035921</v>
      </c>
      <c r="L33" s="6">
        <v>5.446935854084864</v>
      </c>
      <c r="M33" s="6">
        <v>3.1863476366698964</v>
      </c>
      <c r="N33" s="6">
        <v>4.3602574947958646</v>
      </c>
    </row>
    <row r="34" spans="2:14" ht="12" customHeight="1" x14ac:dyDescent="0.2">
      <c r="B34" t="s">
        <v>52</v>
      </c>
      <c r="E34" s="6">
        <v>1.0446573316241003</v>
      </c>
      <c r="F34" s="6">
        <v>1.5051779858860448</v>
      </c>
      <c r="G34" s="6">
        <v>0.9972758164999056</v>
      </c>
      <c r="H34" s="6">
        <v>1.4568597279048801</v>
      </c>
      <c r="I34" s="6">
        <v>0.97439814543106984</v>
      </c>
      <c r="J34" s="6">
        <v>0.69859924694517106</v>
      </c>
      <c r="K34" s="6">
        <v>1.1906187300341871</v>
      </c>
      <c r="L34" s="6">
        <v>1.2465889471324358</v>
      </c>
      <c r="M34" s="6">
        <v>1.2367287809196592</v>
      </c>
      <c r="N34" s="6">
        <v>1.2378332642207583</v>
      </c>
    </row>
    <row r="35" spans="2:14" ht="12" customHeight="1" x14ac:dyDescent="0.2">
      <c r="B35" t="s">
        <v>53</v>
      </c>
      <c r="E35" s="6">
        <v>7.8629415245044862</v>
      </c>
      <c r="F35" s="6">
        <v>8.2696775422066668</v>
      </c>
      <c r="G35" s="6">
        <v>7.3200207664715879</v>
      </c>
      <c r="H35" s="6">
        <v>6.1868920878237272</v>
      </c>
      <c r="I35" s="6">
        <v>5.8455388618267889</v>
      </c>
      <c r="J35" s="6">
        <v>9.5287928775747162</v>
      </c>
      <c r="K35" s="6">
        <v>7.1398262623998203</v>
      </c>
      <c r="L35" s="6">
        <v>6.5330767219234858</v>
      </c>
      <c r="M35" s="6">
        <v>7.7600780918575181</v>
      </c>
      <c r="N35" s="6">
        <v>7.2178811779123224</v>
      </c>
    </row>
    <row r="36" spans="2:14" ht="13.5" customHeight="1" x14ac:dyDescent="0.2">
      <c r="B36" s="4" t="s">
        <v>54</v>
      </c>
      <c r="E36" s="8">
        <f>SUM(E32:E35)</f>
        <v>13.829212109259441</v>
      </c>
      <c r="F36" s="8">
        <f t="shared" ref="F36:N36" si="5">SUM(F32:F35)</f>
        <v>16.170329008252818</v>
      </c>
      <c r="G36" s="8">
        <f t="shared" si="5"/>
        <v>12.836749103265999</v>
      </c>
      <c r="H36" s="8">
        <f t="shared" si="5"/>
        <v>12.314563902177971</v>
      </c>
      <c r="I36" s="8">
        <f t="shared" si="5"/>
        <v>11.533072559031242</v>
      </c>
      <c r="J36" s="8">
        <f t="shared" si="5"/>
        <v>13.282742269501963</v>
      </c>
      <c r="K36" s="8">
        <f t="shared" si="5"/>
        <v>16.151467242055709</v>
      </c>
      <c r="L36" s="8">
        <f t="shared" si="5"/>
        <v>13.719002756150395</v>
      </c>
      <c r="M36" s="8">
        <f t="shared" si="5"/>
        <v>12.612947103185824</v>
      </c>
      <c r="N36" s="8">
        <f t="shared" si="5"/>
        <v>13.291364821671896</v>
      </c>
    </row>
    <row r="37" spans="2:14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2:14" ht="13.5" customHeight="1" x14ac:dyDescent="0.2">
      <c r="B38" s="4" t="s">
        <v>55</v>
      </c>
      <c r="E38" s="8">
        <v>20.154497584064689</v>
      </c>
      <c r="F38" s="8">
        <v>25.280252268858277</v>
      </c>
      <c r="G38" s="8">
        <v>30.732669435529548</v>
      </c>
      <c r="H38" s="8">
        <v>25.26989681046965</v>
      </c>
      <c r="I38" s="8">
        <v>23.683838057788993</v>
      </c>
      <c r="J38" s="8">
        <v>16.860183700912081</v>
      </c>
      <c r="K38" s="8">
        <v>25.576459676063443</v>
      </c>
      <c r="L38" s="8">
        <v>22.260179604765714</v>
      </c>
      <c r="M38" s="8">
        <v>24.373290487320777</v>
      </c>
      <c r="N38" s="8">
        <v>23.584123941829272</v>
      </c>
    </row>
    <row r="39" spans="2:14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2:14" x14ac:dyDescent="0.2">
      <c r="B40" s="9" t="s">
        <v>21</v>
      </c>
      <c r="C40" s="10"/>
      <c r="D40" s="10"/>
      <c r="E40" s="11">
        <f>SUM(E10,E15,E19,E26,E30,E36,E38)</f>
        <v>513.31613943398088</v>
      </c>
      <c r="F40" s="11">
        <f t="shared" ref="F40:N40" si="6">SUM(F10,F15,F19,F26,F30,F36,F38)</f>
        <v>566.06470696214819</v>
      </c>
      <c r="G40" s="11">
        <f t="shared" si="6"/>
        <v>374.50753822918637</v>
      </c>
      <c r="H40" s="11">
        <f t="shared" si="6"/>
        <v>543.70037836257097</v>
      </c>
      <c r="I40" s="11">
        <f t="shared" si="6"/>
        <v>498.26097834379954</v>
      </c>
      <c r="J40" s="11">
        <f t="shared" si="6"/>
        <v>541.20062129643065</v>
      </c>
      <c r="K40" s="11">
        <f t="shared" si="6"/>
        <v>493.82993666984254</v>
      </c>
      <c r="L40" s="11">
        <f t="shared" si="6"/>
        <v>529.57686268735245</v>
      </c>
      <c r="M40" s="11">
        <f t="shared" si="6"/>
        <v>546.02431130029936</v>
      </c>
      <c r="N40" s="11">
        <f t="shared" si="6"/>
        <v>535.96302988007244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B24" sqref="B24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74</v>
      </c>
    </row>
    <row r="2" spans="1:15" ht="6.75" customHeight="1" x14ac:dyDescent="0.2"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 t="s">
        <v>85</v>
      </c>
      <c r="E3" s="37"/>
      <c r="F3" s="37"/>
      <c r="G3" s="37"/>
      <c r="H3" s="37"/>
      <c r="I3" s="37"/>
      <c r="J3" s="37"/>
      <c r="K3" s="37"/>
      <c r="L3" s="37"/>
      <c r="M3" s="37"/>
    </row>
    <row r="4" spans="1:15" ht="12.75" customHeight="1" x14ac:dyDescent="0.2"/>
    <row r="5" spans="1:15" x14ac:dyDescent="0.2">
      <c r="B5" t="s">
        <v>30</v>
      </c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31</v>
      </c>
      <c r="E7" s="6">
        <v>39.556615718370971</v>
      </c>
      <c r="F7" s="6">
        <v>24.936435864527358</v>
      </c>
      <c r="G7" s="6">
        <v>8.454464791391354</v>
      </c>
      <c r="H7" s="6">
        <v>20.854633355506778</v>
      </c>
      <c r="I7" s="6">
        <v>18.66185828589315</v>
      </c>
      <c r="J7" s="6">
        <v>6.4430121008607806</v>
      </c>
      <c r="K7" s="6">
        <v>16.171867959423864</v>
      </c>
      <c r="L7" s="6">
        <v>18.877106048178771</v>
      </c>
      <c r="M7" s="6">
        <v>20.56896454310451</v>
      </c>
      <c r="N7" s="6">
        <v>19.595882736218641</v>
      </c>
    </row>
    <row r="8" spans="1:15" ht="12" customHeight="1" x14ac:dyDescent="0.2">
      <c r="B8" t="s">
        <v>32</v>
      </c>
      <c r="E8" s="6">
        <v>36.145283502613154</v>
      </c>
      <c r="F8" s="6">
        <v>26.450838420729923</v>
      </c>
      <c r="G8" s="6">
        <v>6.1965338871059092</v>
      </c>
      <c r="H8" s="6">
        <v>18.754076421695704</v>
      </c>
      <c r="I8" s="6">
        <v>18.422040221452743</v>
      </c>
      <c r="J8" s="6">
        <v>5.7564134835494496</v>
      </c>
      <c r="K8" s="6">
        <v>12.846007958302975</v>
      </c>
      <c r="L8" s="6">
        <v>18.492204694781879</v>
      </c>
      <c r="M8" s="6">
        <v>19.858565749737249</v>
      </c>
      <c r="N8" s="6">
        <v>18.852345927448599</v>
      </c>
    </row>
    <row r="9" spans="1:15" ht="12" customHeight="1" x14ac:dyDescent="0.2">
      <c r="B9" t="s">
        <v>33</v>
      </c>
      <c r="E9" s="6">
        <v>0.1692554974854551</v>
      </c>
      <c r="F9" s="6">
        <v>1.7364908579197724</v>
      </c>
      <c r="G9" s="6">
        <v>7.4759297715688124E-3</v>
      </c>
      <c r="H9" s="6">
        <v>0.44984327748767172</v>
      </c>
      <c r="I9" s="6">
        <v>0.10494962536925094</v>
      </c>
      <c r="J9" s="6">
        <v>2.7480646846261142E-2</v>
      </c>
      <c r="K9" s="6">
        <v>0.13394496441181417</v>
      </c>
      <c r="L9" s="6">
        <v>0.58963828171077259</v>
      </c>
      <c r="M9" s="6">
        <v>0.67126452417635085</v>
      </c>
      <c r="N9" s="6">
        <v>0.60361650651612708</v>
      </c>
    </row>
    <row r="10" spans="1:15" ht="13.5" customHeight="1" x14ac:dyDescent="0.2">
      <c r="B10" s="4" t="s">
        <v>34</v>
      </c>
      <c r="E10" s="8">
        <f>SUM(E7:E9)</f>
        <v>75.871154718469583</v>
      </c>
      <c r="F10" s="8">
        <f t="shared" ref="F10:N10" si="0">SUM(F7:F9)</f>
        <v>53.123765143177053</v>
      </c>
      <c r="G10" s="8">
        <f t="shared" si="0"/>
        <v>14.658474608268833</v>
      </c>
      <c r="H10" s="8">
        <f t="shared" si="0"/>
        <v>40.058553054690151</v>
      </c>
      <c r="I10" s="8">
        <f t="shared" si="0"/>
        <v>37.188848132715144</v>
      </c>
      <c r="J10" s="8">
        <f t="shared" si="0"/>
        <v>12.226906231256491</v>
      </c>
      <c r="K10" s="8">
        <f t="shared" si="0"/>
        <v>29.151820882138654</v>
      </c>
      <c r="L10" s="8">
        <f t="shared" si="0"/>
        <v>37.958949024671419</v>
      </c>
      <c r="M10" s="8">
        <f t="shared" si="0"/>
        <v>41.09879481701811</v>
      </c>
      <c r="N10" s="8">
        <f t="shared" si="0"/>
        <v>39.051845170183363</v>
      </c>
    </row>
    <row r="11" spans="1:15" ht="3" customHeight="1" x14ac:dyDescent="0.2"/>
    <row r="12" spans="1:15" ht="12" customHeight="1" x14ac:dyDescent="0.2">
      <c r="B12" t="s">
        <v>35</v>
      </c>
      <c r="E12" s="6">
        <v>45.109671630016763</v>
      </c>
      <c r="F12" s="6">
        <v>79.788202013123765</v>
      </c>
      <c r="G12" s="6">
        <v>67.029418538795554</v>
      </c>
      <c r="H12" s="6">
        <v>53.90574095115722</v>
      </c>
      <c r="I12" s="6">
        <v>49.741485807070049</v>
      </c>
      <c r="J12" s="6">
        <v>42.375430339011352</v>
      </c>
      <c r="K12" s="6">
        <v>39.824468979431707</v>
      </c>
      <c r="L12" s="6">
        <v>55.9603271434096</v>
      </c>
      <c r="M12" s="6">
        <v>60.515218739444371</v>
      </c>
      <c r="N12" s="6">
        <v>57.331895627655335</v>
      </c>
    </row>
    <row r="13" spans="1:15" ht="12" customHeight="1" x14ac:dyDescent="0.2">
      <c r="B13" t="s">
        <v>36</v>
      </c>
      <c r="E13" s="6">
        <v>11.718712158564244</v>
      </c>
      <c r="F13" s="6">
        <v>20.346021014788043</v>
      </c>
      <c r="G13" s="6">
        <v>18.544391164810271</v>
      </c>
      <c r="H13" s="6">
        <v>14.245386789663213</v>
      </c>
      <c r="I13" s="6">
        <v>13.374356280689398</v>
      </c>
      <c r="J13" s="6">
        <v>11.026228213108732</v>
      </c>
      <c r="K13" s="6">
        <v>10.413710698873508</v>
      </c>
      <c r="L13" s="6">
        <v>14.537624182857702</v>
      </c>
      <c r="M13" s="6">
        <v>15.915917252113971</v>
      </c>
      <c r="N13" s="6">
        <v>15.000955862056321</v>
      </c>
    </row>
    <row r="14" spans="1:15" ht="12" customHeight="1" x14ac:dyDescent="0.2">
      <c r="B14" t="s">
        <v>37</v>
      </c>
      <c r="E14" s="6">
        <v>0</v>
      </c>
      <c r="F14" s="6">
        <v>1.8773418844757919</v>
      </c>
      <c r="G14" s="6">
        <v>6.4755824051349826</v>
      </c>
      <c r="H14" s="6">
        <v>3.9184322163017322</v>
      </c>
      <c r="I14" s="6">
        <v>1.4667331807422188</v>
      </c>
      <c r="J14" s="6">
        <v>0.31038624755772004</v>
      </c>
      <c r="K14" s="6">
        <v>10.806588017710027</v>
      </c>
      <c r="L14" s="6">
        <v>3.7526666109938973</v>
      </c>
      <c r="M14" s="6">
        <v>0.20760516271237101</v>
      </c>
      <c r="N14" s="6">
        <v>2.3347635349185949</v>
      </c>
    </row>
    <row r="15" spans="1:15" ht="13.5" customHeight="1" x14ac:dyDescent="0.2">
      <c r="B15" s="4" t="s">
        <v>41</v>
      </c>
      <c r="E15" s="8">
        <f>SUM(E12:E14)</f>
        <v>56.828383788581007</v>
      </c>
      <c r="F15" s="8">
        <f t="shared" ref="F15:N15" si="1">SUM(F12:F14)</f>
        <v>102.01156491238761</v>
      </c>
      <c r="G15" s="8">
        <f t="shared" si="1"/>
        <v>92.049392108740818</v>
      </c>
      <c r="H15" s="8">
        <f t="shared" si="1"/>
        <v>72.069559957122166</v>
      </c>
      <c r="I15" s="8">
        <f t="shared" si="1"/>
        <v>64.582575268501671</v>
      </c>
      <c r="J15" s="8">
        <f t="shared" si="1"/>
        <v>53.712044799677805</v>
      </c>
      <c r="K15" s="8">
        <f t="shared" si="1"/>
        <v>61.044767696015242</v>
      </c>
      <c r="L15" s="8">
        <f t="shared" si="1"/>
        <v>74.250617937261197</v>
      </c>
      <c r="M15" s="8">
        <f t="shared" si="1"/>
        <v>76.638741154270704</v>
      </c>
      <c r="N15" s="8">
        <f t="shared" si="1"/>
        <v>74.667615024630251</v>
      </c>
    </row>
    <row r="16" spans="1:15" ht="3" customHeight="1" x14ac:dyDescent="0.2"/>
    <row r="17" spans="2:14" ht="12" customHeight="1" x14ac:dyDescent="0.2">
      <c r="B17" t="s">
        <v>38</v>
      </c>
      <c r="E17" s="6">
        <v>14.263395128685536</v>
      </c>
      <c r="F17" s="6">
        <v>11.036227544682131</v>
      </c>
      <c r="G17" s="6">
        <v>12.078070606003399</v>
      </c>
      <c r="H17" s="6">
        <v>10.674371514364926</v>
      </c>
      <c r="I17" s="6">
        <v>11.847225580530941</v>
      </c>
      <c r="J17" s="6">
        <v>8.3878355380009317</v>
      </c>
      <c r="K17" s="6">
        <v>11.635806758953088</v>
      </c>
      <c r="L17" s="6">
        <v>10.217275231280734</v>
      </c>
      <c r="M17" s="6">
        <v>11.097780121478932</v>
      </c>
      <c r="N17" s="6">
        <v>10.771280176932949</v>
      </c>
    </row>
    <row r="18" spans="2:14" ht="12" customHeight="1" x14ac:dyDescent="0.2">
      <c r="B18" t="s">
        <v>39</v>
      </c>
      <c r="E18" s="6">
        <v>24.487536732077704</v>
      </c>
      <c r="F18" s="6">
        <v>22.581864215068343</v>
      </c>
      <c r="G18" s="6">
        <v>11.729186331885973</v>
      </c>
      <c r="H18" s="6">
        <v>19.304625490348698</v>
      </c>
      <c r="I18" s="6">
        <v>12.050992037873897</v>
      </c>
      <c r="J18" s="6">
        <v>20.195865100722052</v>
      </c>
      <c r="K18" s="6">
        <v>17.099876702348261</v>
      </c>
      <c r="L18" s="6">
        <v>18.942917792422016</v>
      </c>
      <c r="M18" s="6">
        <v>19.147332261234578</v>
      </c>
      <c r="N18" s="6">
        <v>18.933243567259215</v>
      </c>
    </row>
    <row r="19" spans="2:14" ht="13.5" customHeight="1" x14ac:dyDescent="0.2">
      <c r="B19" s="4" t="s">
        <v>40</v>
      </c>
      <c r="E19" s="8">
        <f>SUM(E17:E18)</f>
        <v>38.750931860763238</v>
      </c>
      <c r="F19" s="8">
        <f t="shared" ref="F19:N19" si="2">SUM(F17:F18)</f>
        <v>33.61809175975047</v>
      </c>
      <c r="G19" s="8">
        <f t="shared" si="2"/>
        <v>23.80725693788937</v>
      </c>
      <c r="H19" s="8">
        <f t="shared" si="2"/>
        <v>29.978997004713626</v>
      </c>
      <c r="I19" s="8">
        <f t="shared" si="2"/>
        <v>23.898217618404836</v>
      </c>
      <c r="J19" s="8">
        <f t="shared" si="2"/>
        <v>28.583700638722984</v>
      </c>
      <c r="K19" s="8">
        <f t="shared" si="2"/>
        <v>28.735683461301349</v>
      </c>
      <c r="L19" s="8">
        <f t="shared" si="2"/>
        <v>29.16019302370275</v>
      </c>
      <c r="M19" s="8">
        <f t="shared" si="2"/>
        <v>30.245112382713508</v>
      </c>
      <c r="N19" s="8">
        <f t="shared" si="2"/>
        <v>29.704523744192166</v>
      </c>
    </row>
    <row r="20" spans="2:14" ht="3" customHeight="1" x14ac:dyDescent="0.2"/>
    <row r="21" spans="2:14" ht="12" customHeight="1" x14ac:dyDescent="0.2">
      <c r="B21" t="s">
        <v>42</v>
      </c>
      <c r="E21" s="6">
        <v>244.67590277092989</v>
      </c>
      <c r="F21" s="6">
        <v>195.30145854358912</v>
      </c>
      <c r="G21" s="6">
        <v>156.38299414763074</v>
      </c>
      <c r="H21" s="6">
        <v>233.64079578316193</v>
      </c>
      <c r="I21" s="6">
        <v>216.39820881507131</v>
      </c>
      <c r="J21" s="6">
        <v>218.26715928756616</v>
      </c>
      <c r="K21" s="6">
        <v>206.91224233593005</v>
      </c>
      <c r="L21" s="6">
        <v>221.90183816796761</v>
      </c>
      <c r="M21" s="6">
        <v>216.39705948305399</v>
      </c>
      <c r="N21" s="6">
        <v>218.04862081256908</v>
      </c>
    </row>
    <row r="22" spans="2:14" ht="12" customHeight="1" x14ac:dyDescent="0.2">
      <c r="B22" t="s">
        <v>43</v>
      </c>
      <c r="E22" s="6">
        <v>27.998748644117931</v>
      </c>
      <c r="F22" s="6">
        <v>67.734988517653875</v>
      </c>
      <c r="G22" s="6">
        <v>27.31276571644327</v>
      </c>
      <c r="H22" s="6">
        <v>39.820383015443056</v>
      </c>
      <c r="I22" s="6">
        <v>58.082515014574405</v>
      </c>
      <c r="J22" s="6">
        <v>76.999378111294391</v>
      </c>
      <c r="K22" s="6">
        <v>40.908489603766185</v>
      </c>
      <c r="L22" s="6">
        <v>58.086862669065759</v>
      </c>
      <c r="M22" s="6">
        <v>54.011827252725041</v>
      </c>
      <c r="N22" s="6">
        <v>54.847260685652643</v>
      </c>
    </row>
    <row r="23" spans="2:14" ht="12" customHeight="1" x14ac:dyDescent="0.2">
      <c r="B23" t="s">
        <v>44</v>
      </c>
      <c r="E23" s="6">
        <v>3.5157163987772408</v>
      </c>
      <c r="F23" s="6">
        <v>5.3904524767972823</v>
      </c>
      <c r="G23" s="6">
        <v>2.0306796299792338</v>
      </c>
      <c r="H23" s="6">
        <v>4.104508995792548</v>
      </c>
      <c r="I23" s="6">
        <v>3.8640724220904983</v>
      </c>
      <c r="J23" s="6">
        <v>4.0784969337242041</v>
      </c>
      <c r="K23" s="6">
        <v>8.3372028246371119</v>
      </c>
      <c r="L23" s="6">
        <v>5.1810123172954254</v>
      </c>
      <c r="M23" s="6">
        <v>3.1213786012105622</v>
      </c>
      <c r="N23" s="6">
        <v>4.2972600416801816</v>
      </c>
    </row>
    <row r="24" spans="2:14" ht="12" customHeight="1" x14ac:dyDescent="0.2">
      <c r="B24" t="s">
        <v>224</v>
      </c>
      <c r="E24" s="6">
        <v>2.5152420865792329</v>
      </c>
      <c r="F24" s="6">
        <v>2.9708193786965351</v>
      </c>
      <c r="G24" s="6">
        <v>8.7604983953181055</v>
      </c>
      <c r="H24" s="6">
        <v>2.1105239462151792</v>
      </c>
      <c r="I24" s="6">
        <v>4.2244546823952893</v>
      </c>
      <c r="J24" s="6">
        <v>4.4231624612487028</v>
      </c>
      <c r="K24" s="6">
        <v>5.4001238580956112</v>
      </c>
      <c r="L24" s="6">
        <v>3.104020099321033</v>
      </c>
      <c r="M24" s="6">
        <v>3.008796376524804</v>
      </c>
      <c r="N24" s="6">
        <v>3.2000391806401258</v>
      </c>
    </row>
    <row r="25" spans="2:14" ht="12" customHeight="1" x14ac:dyDescent="0.2">
      <c r="B25" t="s">
        <v>45</v>
      </c>
      <c r="E25" s="6">
        <v>7.9745025145449162</v>
      </c>
      <c r="F25" s="6">
        <v>7.8846857112389888</v>
      </c>
      <c r="G25" s="6">
        <v>3.0983745516329999</v>
      </c>
      <c r="H25" s="6">
        <v>35.024477293303022</v>
      </c>
      <c r="I25" s="6">
        <v>2.8581383884030753</v>
      </c>
      <c r="J25" s="6">
        <v>13.04275678479439</v>
      </c>
      <c r="K25" s="6">
        <v>23.429919856526368</v>
      </c>
      <c r="L25" s="6">
        <v>5.6546600415490689</v>
      </c>
      <c r="M25" s="6">
        <v>26.525332838157215</v>
      </c>
      <c r="N25" s="6">
        <v>17.777397843937397</v>
      </c>
    </row>
    <row r="26" spans="2:14" ht="13.5" customHeight="1" x14ac:dyDescent="0.2">
      <c r="B26" s="4" t="s">
        <v>46</v>
      </c>
      <c r="E26" s="8">
        <f>SUM(E21:E25)</f>
        <v>286.68011241494918</v>
      </c>
      <c r="F26" s="8">
        <f t="shared" ref="F26:N26" si="3">SUM(F21:F25)</f>
        <v>279.28240462797584</v>
      </c>
      <c r="G26" s="8">
        <f t="shared" si="3"/>
        <v>197.58531244100433</v>
      </c>
      <c r="H26" s="8">
        <f t="shared" si="3"/>
        <v>314.70068903391575</v>
      </c>
      <c r="I26" s="8">
        <f t="shared" si="3"/>
        <v>285.42738932253457</v>
      </c>
      <c r="J26" s="8">
        <f t="shared" si="3"/>
        <v>316.81095357862785</v>
      </c>
      <c r="K26" s="8">
        <f t="shared" si="3"/>
        <v>284.98797847895526</v>
      </c>
      <c r="L26" s="8">
        <f t="shared" si="3"/>
        <v>293.92839329519887</v>
      </c>
      <c r="M26" s="8">
        <f t="shared" si="3"/>
        <v>303.06439455167163</v>
      </c>
      <c r="N26" s="8">
        <f t="shared" si="3"/>
        <v>298.17057856447951</v>
      </c>
    </row>
    <row r="27" spans="2:14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2:14" ht="12" customHeight="1" x14ac:dyDescent="0.2">
      <c r="B28" t="s">
        <v>47</v>
      </c>
      <c r="E28" s="6">
        <v>15.092825165171087</v>
      </c>
      <c r="F28" s="6">
        <v>17.204144460482066</v>
      </c>
      <c r="G28" s="6">
        <v>6.9860185010383242</v>
      </c>
      <c r="H28" s="6">
        <v>13.28681721766122</v>
      </c>
      <c r="I28" s="6">
        <v>9.0759500753174098</v>
      </c>
      <c r="J28" s="6">
        <v>10.154071673926211</v>
      </c>
      <c r="K28" s="6">
        <v>14.224776663117188</v>
      </c>
      <c r="L28" s="6">
        <v>13.625393871055074</v>
      </c>
      <c r="M28" s="6">
        <v>12.160220683069353</v>
      </c>
      <c r="N28" s="6">
        <v>12.891941100316673</v>
      </c>
    </row>
    <row r="29" spans="2:14" ht="12" customHeight="1" x14ac:dyDescent="0.2">
      <c r="B29" t="s">
        <v>48</v>
      </c>
      <c r="E29" s="6">
        <v>1.2050537422344938</v>
      </c>
      <c r="F29" s="6">
        <v>0.72794433632801048</v>
      </c>
      <c r="G29" s="6">
        <v>1.0460940154804605</v>
      </c>
      <c r="H29" s="6">
        <v>1.0163460922929031</v>
      </c>
      <c r="I29" s="6">
        <v>1.1642457499462018</v>
      </c>
      <c r="J29" s="6">
        <v>0.76416681834220868</v>
      </c>
      <c r="K29" s="6">
        <v>0.67518971025051844</v>
      </c>
      <c r="L29" s="6">
        <v>1.0499650332630284</v>
      </c>
      <c r="M29" s="6">
        <v>0.89342661829982872</v>
      </c>
      <c r="N29" s="6">
        <v>0.94366899972596396</v>
      </c>
    </row>
    <row r="30" spans="2:14" ht="14.25" customHeight="1" x14ac:dyDescent="0.2">
      <c r="B30" s="4" t="s">
        <v>49</v>
      </c>
      <c r="E30" s="8">
        <f>SUM(E28:E29)</f>
        <v>16.297878907405583</v>
      </c>
      <c r="F30" s="8">
        <f t="shared" ref="F30:N30" si="4">SUM(F28:F29)</f>
        <v>17.932088796810078</v>
      </c>
      <c r="G30" s="8">
        <f t="shared" si="4"/>
        <v>8.0321125165187848</v>
      </c>
      <c r="H30" s="8">
        <f t="shared" si="4"/>
        <v>14.303163309954122</v>
      </c>
      <c r="I30" s="8">
        <f t="shared" si="4"/>
        <v>10.240195825263612</v>
      </c>
      <c r="J30" s="8">
        <f t="shared" si="4"/>
        <v>10.91823849226842</v>
      </c>
      <c r="K30" s="8">
        <f t="shared" si="4"/>
        <v>14.899966373367707</v>
      </c>
      <c r="L30" s="8">
        <f t="shared" si="4"/>
        <v>14.675358904318102</v>
      </c>
      <c r="M30" s="8">
        <f t="shared" si="4"/>
        <v>13.053647301369182</v>
      </c>
      <c r="N30" s="8">
        <f t="shared" si="4"/>
        <v>13.835610100042636</v>
      </c>
    </row>
    <row r="31" spans="2:14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2:14" ht="12" customHeight="1" x14ac:dyDescent="0.2">
      <c r="B32" t="s">
        <v>50</v>
      </c>
      <c r="E32" s="6">
        <v>0.27991026525983631</v>
      </c>
      <c r="F32" s="6">
        <v>0.96437311721894914</v>
      </c>
      <c r="G32" s="6">
        <v>0.75168397205965642</v>
      </c>
      <c r="H32" s="6">
        <v>0.41319183278913862</v>
      </c>
      <c r="I32" s="6">
        <v>0.33276639865406815</v>
      </c>
      <c r="J32" s="6">
        <v>6.0828232744923348E-2</v>
      </c>
      <c r="K32" s="6">
        <v>0.73654654486353199</v>
      </c>
      <c r="L32" s="6">
        <v>0.49071807509919868</v>
      </c>
      <c r="M32" s="6">
        <v>0.42925679276269663</v>
      </c>
      <c r="N32" s="6">
        <v>0.47399965657180665</v>
      </c>
    </row>
    <row r="33" spans="2:14" ht="12" customHeight="1" x14ac:dyDescent="0.2">
      <c r="B33" t="s">
        <v>51</v>
      </c>
      <c r="E33" s="6">
        <v>5.0276461887387836</v>
      </c>
      <c r="F33" s="6">
        <v>5.3511995338510223</v>
      </c>
      <c r="G33" s="6">
        <v>3.7568095148197087</v>
      </c>
      <c r="H33" s="6">
        <v>4.1863528038304807</v>
      </c>
      <c r="I33" s="6">
        <v>4.2532392354793904</v>
      </c>
      <c r="J33" s="6">
        <v>2.8898616878515067</v>
      </c>
      <c r="K33" s="6">
        <v>7.3138278316426604</v>
      </c>
      <c r="L33" s="6">
        <v>5.3888477922452482</v>
      </c>
      <c r="M33" s="6">
        <v>3.0707936100601869</v>
      </c>
      <c r="N33" s="6">
        <v>4.2906254485286022</v>
      </c>
    </row>
    <row r="34" spans="2:14" ht="12" customHeight="1" x14ac:dyDescent="0.2">
      <c r="B34" t="s">
        <v>52</v>
      </c>
      <c r="E34" s="6">
        <v>1.0392249285080368</v>
      </c>
      <c r="F34" s="6">
        <v>1.5049682188462812</v>
      </c>
      <c r="G34" s="6">
        <v>0.9972758164999056</v>
      </c>
      <c r="H34" s="6">
        <v>1.4501457909503364</v>
      </c>
      <c r="I34" s="6">
        <v>0.97437838683803824</v>
      </c>
      <c r="J34" s="6">
        <v>0.69832588927237427</v>
      </c>
      <c r="K34" s="6">
        <v>1.1906187300341871</v>
      </c>
      <c r="L34" s="6">
        <v>1.2462199045940572</v>
      </c>
      <c r="M34" s="6">
        <v>1.2317220327675253</v>
      </c>
      <c r="N34" s="6">
        <v>1.2350453451155439</v>
      </c>
    </row>
    <row r="35" spans="2:14" ht="12" customHeight="1" x14ac:dyDescent="0.2">
      <c r="B35" t="s">
        <v>53</v>
      </c>
      <c r="E35" s="6">
        <v>7.8628646090129175</v>
      </c>
      <c r="F35" s="6">
        <v>8.2684494072215013</v>
      </c>
      <c r="G35" s="6">
        <v>7.3200207664715879</v>
      </c>
      <c r="H35" s="6">
        <v>6.1759095630628762</v>
      </c>
      <c r="I35" s="6">
        <v>5.8402337774126023</v>
      </c>
      <c r="J35" s="6">
        <v>9.4558633284531393</v>
      </c>
      <c r="K35" s="6">
        <v>7.1431115843748243</v>
      </c>
      <c r="L35" s="6">
        <v>6.530449623211747</v>
      </c>
      <c r="M35" s="6">
        <v>7.729895201420927</v>
      </c>
      <c r="N35" s="6">
        <v>7.2011186640022506</v>
      </c>
    </row>
    <row r="36" spans="2:14" ht="13.5" customHeight="1" x14ac:dyDescent="0.2">
      <c r="B36" s="4" t="s">
        <v>54</v>
      </c>
      <c r="E36" s="8">
        <f>SUM(E32:E35)</f>
        <v>14.209645991519574</v>
      </c>
      <c r="F36" s="8">
        <f t="shared" ref="F36:N36" si="5">SUM(F32:F35)</f>
        <v>16.088990277137754</v>
      </c>
      <c r="G36" s="8">
        <f t="shared" si="5"/>
        <v>12.825790069850859</v>
      </c>
      <c r="H36" s="8">
        <f t="shared" si="5"/>
        <v>12.225599990632832</v>
      </c>
      <c r="I36" s="8">
        <f t="shared" si="5"/>
        <v>11.400617798384101</v>
      </c>
      <c r="J36" s="8">
        <f t="shared" si="5"/>
        <v>13.104879138321945</v>
      </c>
      <c r="K36" s="8">
        <f t="shared" si="5"/>
        <v>16.384104690915205</v>
      </c>
      <c r="L36" s="8">
        <f t="shared" si="5"/>
        <v>13.656235395150251</v>
      </c>
      <c r="M36" s="8">
        <f t="shared" si="5"/>
        <v>12.461667637011335</v>
      </c>
      <c r="N36" s="8">
        <f t="shared" si="5"/>
        <v>13.200789114218203</v>
      </c>
    </row>
    <row r="37" spans="2:14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2:14" ht="13.5" customHeight="1" x14ac:dyDescent="0.2">
      <c r="B38" s="4" t="s">
        <v>55</v>
      </c>
      <c r="E38" s="8">
        <v>21.426866186766592</v>
      </c>
      <c r="F38" s="8">
        <v>23.666786047521299</v>
      </c>
      <c r="G38" s="8">
        <v>30.303077213517088</v>
      </c>
      <c r="H38" s="8">
        <v>24.543968729014448</v>
      </c>
      <c r="I38" s="8">
        <v>22.655386075082649</v>
      </c>
      <c r="J38" s="8">
        <v>16.641056317831143</v>
      </c>
      <c r="K38" s="8">
        <v>25.811722804461134</v>
      </c>
      <c r="L38" s="8">
        <v>21.778451172528602</v>
      </c>
      <c r="M38" s="8">
        <v>23.14037010034091</v>
      </c>
      <c r="N38" s="8">
        <v>22.752435723253676</v>
      </c>
    </row>
    <row r="39" spans="2:14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2:14" x14ac:dyDescent="0.2">
      <c r="B40" s="9" t="s">
        <v>21</v>
      </c>
      <c r="C40" s="10"/>
      <c r="D40" s="10"/>
      <c r="E40" s="11">
        <f>SUM(E10,E15,E19,E26,E30,E36,E38)</f>
        <v>510.06497386845467</v>
      </c>
      <c r="F40" s="11">
        <f t="shared" ref="F40:N40" si="6">SUM(F10,F15,F19,F26,F30,F36,F38)</f>
        <v>525.7236915647602</v>
      </c>
      <c r="G40" s="11">
        <f t="shared" si="6"/>
        <v>379.26141589579009</v>
      </c>
      <c r="H40" s="11">
        <f t="shared" si="6"/>
        <v>507.88053108004311</v>
      </c>
      <c r="I40" s="11">
        <f t="shared" si="6"/>
        <v>455.39323004088664</v>
      </c>
      <c r="J40" s="11">
        <f t="shared" si="6"/>
        <v>451.99777919670669</v>
      </c>
      <c r="K40" s="11">
        <f t="shared" si="6"/>
        <v>461.01604438715452</v>
      </c>
      <c r="L40" s="11">
        <f t="shared" si="6"/>
        <v>485.4081987528312</v>
      </c>
      <c r="M40" s="11">
        <f t="shared" si="6"/>
        <v>499.70272794439541</v>
      </c>
      <c r="N40" s="11">
        <f t="shared" si="6"/>
        <v>491.38339744099977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9"/>
  <sheetViews>
    <sheetView topLeftCell="B1" workbookViewId="0">
      <selection activeCell="B33" sqref="B33:B45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122</v>
      </c>
    </row>
    <row r="2" spans="1:15" ht="15.75" customHeight="1" x14ac:dyDescent="0.2">
      <c r="D2" s="36" t="s">
        <v>123</v>
      </c>
      <c r="E2" s="36"/>
      <c r="F2" s="36"/>
      <c r="G2" s="36"/>
      <c r="H2" s="36"/>
      <c r="I2" s="36"/>
      <c r="J2" s="36"/>
      <c r="K2" s="36"/>
      <c r="L2" s="36"/>
      <c r="M2" s="36"/>
      <c r="N2" s="5"/>
    </row>
    <row r="3" spans="1:15" ht="15" customHeight="1" x14ac:dyDescent="0.2">
      <c r="D3" s="37" t="s">
        <v>124</v>
      </c>
      <c r="E3" s="37"/>
      <c r="F3" s="37"/>
      <c r="G3" s="37"/>
      <c r="H3" s="37"/>
      <c r="I3" s="37"/>
      <c r="J3" s="37"/>
      <c r="K3" s="37"/>
      <c r="L3" s="37"/>
      <c r="M3" s="37"/>
      <c r="N3" s="2"/>
    </row>
    <row r="4" spans="1:15" ht="4.9000000000000004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3"/>
    </row>
    <row r="6" spans="1:15" ht="1.5" customHeight="1" x14ac:dyDescent="0.2"/>
    <row r="7" spans="1:15" x14ac:dyDescent="0.2">
      <c r="B7" s="23" t="s">
        <v>125</v>
      </c>
      <c r="E7" s="6">
        <v>63.401096735946439</v>
      </c>
      <c r="F7" s="6">
        <v>90.142676803167674</v>
      </c>
      <c r="G7" s="6">
        <v>69.955592963289718</v>
      </c>
      <c r="H7" s="6">
        <v>82.888600659052003</v>
      </c>
      <c r="I7" s="6">
        <v>78.142314491925887</v>
      </c>
      <c r="J7" s="6">
        <v>84.644161599288225</v>
      </c>
      <c r="K7" s="6">
        <v>79.667483549447638</v>
      </c>
      <c r="L7" s="6">
        <v>81.867645872144564</v>
      </c>
      <c r="M7" s="6">
        <v>85.272518223228289</v>
      </c>
      <c r="N7" s="6">
        <v>83.618327838186531</v>
      </c>
      <c r="O7" s="6"/>
    </row>
    <row r="8" spans="1:15" x14ac:dyDescent="0.2">
      <c r="B8" s="23" t="s">
        <v>213</v>
      </c>
      <c r="E8" s="6">
        <v>36.102767934580498</v>
      </c>
      <c r="F8" s="6">
        <v>24.00650133059985</v>
      </c>
      <c r="G8" s="6">
        <v>21.657493594281426</v>
      </c>
      <c r="H8" s="6">
        <v>31.702557327258432</v>
      </c>
      <c r="I8" s="6">
        <v>40.413822711037106</v>
      </c>
      <c r="J8" s="6">
        <v>36.354670303539258</v>
      </c>
      <c r="K8" s="6">
        <v>31.88724009276789</v>
      </c>
      <c r="L8" s="6">
        <v>31.235225532911539</v>
      </c>
      <c r="M8" s="6">
        <v>31.733634140254832</v>
      </c>
      <c r="N8" s="6">
        <v>31.544806075171632</v>
      </c>
      <c r="O8" s="6"/>
    </row>
    <row r="9" spans="1:15" s="4" customFormat="1" x14ac:dyDescent="0.2">
      <c r="B9" s="24" t="s">
        <v>126</v>
      </c>
      <c r="E9" s="8">
        <v>27.29832880136594</v>
      </c>
      <c r="F9" s="8">
        <v>66.136175472567828</v>
      </c>
      <c r="G9" s="8">
        <v>48.298099369008291</v>
      </c>
      <c r="H9" s="8">
        <v>51.18604333179357</v>
      </c>
      <c r="I9" s="8">
        <v>37.728491780888781</v>
      </c>
      <c r="J9" s="8">
        <v>48.289491295748967</v>
      </c>
      <c r="K9" s="8">
        <v>47.780243456679749</v>
      </c>
      <c r="L9" s="8">
        <v>50.632420339233022</v>
      </c>
      <c r="M9" s="8">
        <v>53.538884082973453</v>
      </c>
      <c r="N9" s="8">
        <v>52.073521763014895</v>
      </c>
      <c r="O9" s="8"/>
    </row>
    <row r="10" spans="1:15" ht="1.9" customHeight="1" x14ac:dyDescent="0.2">
      <c r="B10" s="23"/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/>
    </row>
    <row r="11" spans="1:15" ht="13.15" customHeight="1" x14ac:dyDescent="0.2">
      <c r="B11" s="23" t="s">
        <v>205</v>
      </c>
      <c r="E11" s="6">
        <v>0.94845072802772623</v>
      </c>
      <c r="F11" s="6">
        <v>0.23389770622166201</v>
      </c>
      <c r="G11" s="6">
        <v>0.66916915394296683</v>
      </c>
      <c r="H11" s="6">
        <v>1.4922829045105415</v>
      </c>
      <c r="I11" s="6">
        <v>1.1120004896755746</v>
      </c>
      <c r="J11" s="6">
        <v>1.2302843842880404</v>
      </c>
      <c r="K11" s="6">
        <v>0.86465652239060797</v>
      </c>
      <c r="L11" s="6">
        <v>1.0223874259617858</v>
      </c>
      <c r="M11" s="6">
        <v>1.0328184904910676</v>
      </c>
      <c r="N11" s="6">
        <v>1.0191013923392234</v>
      </c>
      <c r="O11" s="6"/>
    </row>
    <row r="12" spans="1:15" ht="13.15" customHeight="1" x14ac:dyDescent="0.2">
      <c r="B12" s="23" t="s">
        <v>206</v>
      </c>
      <c r="E12" s="6">
        <v>4.3384410447416624</v>
      </c>
      <c r="F12" s="6">
        <v>4.4008269257308879</v>
      </c>
      <c r="G12" s="6">
        <v>4.5958298591549296</v>
      </c>
      <c r="H12" s="6">
        <v>6.1209549681841686</v>
      </c>
      <c r="I12" s="6">
        <v>9.6042715723916583</v>
      </c>
      <c r="J12" s="6">
        <v>10.97501693075905</v>
      </c>
      <c r="K12" s="6">
        <v>6.3817978862072113</v>
      </c>
      <c r="L12" s="6">
        <v>6.282151542971631</v>
      </c>
      <c r="M12" s="6">
        <v>7.2336311438332128</v>
      </c>
      <c r="N12" s="6">
        <v>6.8106568799068778</v>
      </c>
      <c r="O12" s="6"/>
    </row>
    <row r="13" spans="1:15" s="4" customFormat="1" x14ac:dyDescent="0.2">
      <c r="B13" s="24" t="s">
        <v>222</v>
      </c>
      <c r="E13" s="8">
        <v>23.908338484652006</v>
      </c>
      <c r="F13" s="8">
        <v>61.969246253058607</v>
      </c>
      <c r="G13" s="8">
        <v>44.371438663796326</v>
      </c>
      <c r="H13" s="8">
        <v>46.557371268119937</v>
      </c>
      <c r="I13" s="8">
        <v>29.236220698172694</v>
      </c>
      <c r="J13" s="8">
        <v>38.54475874927796</v>
      </c>
      <c r="K13" s="8">
        <v>42.26310209286315</v>
      </c>
      <c r="L13" s="8">
        <v>45.372656222223178</v>
      </c>
      <c r="M13" s="8">
        <v>47.338071429631306</v>
      </c>
      <c r="N13" s="8">
        <v>46.281966275447239</v>
      </c>
      <c r="O13" s="8"/>
    </row>
    <row r="14" spans="1:15" ht="1.9" customHeight="1" x14ac:dyDescent="0.2">
      <c r="B14" s="23"/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/>
    </row>
    <row r="15" spans="1:15" x14ac:dyDescent="0.2">
      <c r="B15" s="23" t="s">
        <v>207</v>
      </c>
      <c r="E15" s="6">
        <v>3.6319817161496606</v>
      </c>
      <c r="F15" s="6">
        <v>3.4028211539745148</v>
      </c>
      <c r="G15" s="6">
        <v>13.303016167577637</v>
      </c>
      <c r="H15" s="6">
        <v>1.1595449858846625</v>
      </c>
      <c r="I15" s="6">
        <v>3.1281793757217868</v>
      </c>
      <c r="J15" s="6">
        <v>1.2608749484696935</v>
      </c>
      <c r="K15" s="6">
        <v>2.2815159024454577</v>
      </c>
      <c r="L15" s="6">
        <v>3.7662571228604906</v>
      </c>
      <c r="M15" s="6">
        <v>1.3038155077830591</v>
      </c>
      <c r="N15" s="6">
        <v>2.3239426831675338</v>
      </c>
      <c r="O15" s="6"/>
    </row>
    <row r="16" spans="1:15" x14ac:dyDescent="0.2">
      <c r="B16" s="23" t="s">
        <v>127</v>
      </c>
      <c r="E16" s="6">
        <v>16.054731503855447</v>
      </c>
      <c r="F16" s="6">
        <v>8.9259517251569616</v>
      </c>
      <c r="G16" s="6">
        <v>12.357162441314554</v>
      </c>
      <c r="H16" s="6">
        <v>6.9284716814825407</v>
      </c>
      <c r="I16" s="6">
        <v>7.5400078365053353</v>
      </c>
      <c r="J16" s="6">
        <v>7.7185216261971537</v>
      </c>
      <c r="K16" s="6">
        <v>6.7865027771550972</v>
      </c>
      <c r="L16" s="6">
        <v>9.335336418461635</v>
      </c>
      <c r="M16" s="6">
        <v>7.2733869197975416</v>
      </c>
      <c r="N16" s="6">
        <v>8.0534713866364331</v>
      </c>
      <c r="O16" s="6"/>
    </row>
    <row r="17" spans="2:15" s="4" customFormat="1" x14ac:dyDescent="0.2">
      <c r="B17" s="24" t="s">
        <v>210</v>
      </c>
      <c r="E17" s="8">
        <v>11.48558869694622</v>
      </c>
      <c r="F17" s="8">
        <v>56.446115681876165</v>
      </c>
      <c r="G17" s="8">
        <v>45.317292390059407</v>
      </c>
      <c r="H17" s="8">
        <v>40.78844457252206</v>
      </c>
      <c r="I17" s="8">
        <v>24.824392237389144</v>
      </c>
      <c r="J17" s="8">
        <v>32.0871120715505</v>
      </c>
      <c r="K17" s="8">
        <v>37.758115218153506</v>
      </c>
      <c r="L17" s="8">
        <v>39.803576926622029</v>
      </c>
      <c r="M17" s="8">
        <v>41.368500017616824</v>
      </c>
      <c r="N17" s="8">
        <v>40.552437571978345</v>
      </c>
      <c r="O17" s="8"/>
    </row>
    <row r="18" spans="2:15" ht="1.9" customHeight="1" x14ac:dyDescent="0.2">
      <c r="B18" s="23"/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/>
    </row>
    <row r="19" spans="2:15" ht="13.15" customHeight="1" x14ac:dyDescent="0.2">
      <c r="B19" s="23" t="s">
        <v>208</v>
      </c>
      <c r="E19" s="6">
        <v>2.1144092621007116</v>
      </c>
      <c r="F19" s="6">
        <v>1.2489951439712621</v>
      </c>
      <c r="G19" s="6">
        <v>10.280839315378371</v>
      </c>
      <c r="H19" s="6">
        <v>3.2263195783689125</v>
      </c>
      <c r="I19" s="6">
        <v>0.92407563781223223</v>
      </c>
      <c r="J19" s="6">
        <v>1.4027355195978235</v>
      </c>
      <c r="K19" s="6">
        <v>2.8140396327977513</v>
      </c>
      <c r="L19" s="6">
        <v>2.093610490461741</v>
      </c>
      <c r="M19" s="6">
        <v>2.0517619183615694</v>
      </c>
      <c r="N19" s="6">
        <v>2.111813355811007</v>
      </c>
      <c r="O19" s="6"/>
    </row>
    <row r="20" spans="2:15" ht="13.15" customHeight="1" x14ac:dyDescent="0.2">
      <c r="B20" s="23" t="s">
        <v>209</v>
      </c>
      <c r="E20" s="6">
        <v>3.1342766995521214</v>
      </c>
      <c r="F20" s="6">
        <v>6.9974412782448461</v>
      </c>
      <c r="G20" s="6">
        <v>7.7648364319248824</v>
      </c>
      <c r="H20" s="6">
        <v>4.0458146684481857</v>
      </c>
      <c r="I20" s="6">
        <v>5.1473690658822902</v>
      </c>
      <c r="J20" s="6">
        <v>4.538236005385925</v>
      </c>
      <c r="K20" s="6">
        <v>6.5232479845907321</v>
      </c>
      <c r="L20" s="6">
        <v>6.3390656507637759</v>
      </c>
      <c r="M20" s="6">
        <v>4.1096156393795811</v>
      </c>
      <c r="N20" s="6">
        <v>5.1251493546114419</v>
      </c>
      <c r="O20" s="6"/>
    </row>
    <row r="21" spans="2:15" s="4" customFormat="1" x14ac:dyDescent="0.2">
      <c r="B21" s="24" t="s">
        <v>223</v>
      </c>
      <c r="E21" s="8">
        <v>10.46572125949481</v>
      </c>
      <c r="F21" s="8">
        <v>50.697669547602587</v>
      </c>
      <c r="G21" s="8">
        <v>47.833295273512896</v>
      </c>
      <c r="H21" s="8">
        <v>39.968949482442788</v>
      </c>
      <c r="I21" s="8">
        <v>20.601098809319087</v>
      </c>
      <c r="J21" s="8">
        <v>28.9516115857624</v>
      </c>
      <c r="K21" s="8">
        <v>34.048906866360525</v>
      </c>
      <c r="L21" s="8">
        <v>35.558121766319992</v>
      </c>
      <c r="M21" s="8">
        <v>39.310646296598811</v>
      </c>
      <c r="N21" s="8">
        <v>37.539101573177909</v>
      </c>
      <c r="O21" s="8"/>
    </row>
    <row r="22" spans="2:15" ht="1.9" customHeight="1" x14ac:dyDescent="0.2">
      <c r="B22" s="23"/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/>
    </row>
    <row r="23" spans="2:15" x14ac:dyDescent="0.2">
      <c r="B23" s="23" t="s">
        <v>128</v>
      </c>
      <c r="E23" s="6">
        <v>1.3383272798480617</v>
      </c>
      <c r="F23" s="6">
        <v>0.57654167465237849</v>
      </c>
      <c r="G23" s="6">
        <v>0.57900937859969404</v>
      </c>
      <c r="H23" s="6">
        <v>0.34641120227849631</v>
      </c>
      <c r="I23" s="6">
        <v>0.34529746811562917</v>
      </c>
      <c r="J23" s="6">
        <v>0.27039519189657674</v>
      </c>
      <c r="K23" s="6">
        <v>0.19739063243180296</v>
      </c>
      <c r="L23" s="6">
        <v>0.34463770526892662</v>
      </c>
      <c r="M23" s="6">
        <v>0.52544571640128568</v>
      </c>
      <c r="N23" s="6">
        <v>0.43586154157104234</v>
      </c>
      <c r="O23" s="6"/>
    </row>
    <row r="24" spans="2:15" x14ac:dyDescent="0.2">
      <c r="B24" s="23" t="s">
        <v>129</v>
      </c>
      <c r="E24" s="6">
        <v>15.981337324734891</v>
      </c>
      <c r="F24" s="6">
        <v>18.822870642121497</v>
      </c>
      <c r="G24" s="6">
        <v>24.785380657276995</v>
      </c>
      <c r="H24" s="6">
        <v>17.677082877870316</v>
      </c>
      <c r="I24" s="6">
        <v>17.173250833722598</v>
      </c>
      <c r="J24" s="6">
        <v>14.954572701361487</v>
      </c>
      <c r="K24" s="6">
        <v>19.237667272742367</v>
      </c>
      <c r="L24" s="6">
        <v>18.30651064955639</v>
      </c>
      <c r="M24" s="6">
        <v>16.829943129554525</v>
      </c>
      <c r="N24" s="6">
        <v>17.5498925881068</v>
      </c>
      <c r="O24" s="14"/>
    </row>
    <row r="25" spans="2:15" s="4" customFormat="1" x14ac:dyDescent="0.2">
      <c r="B25" s="24" t="s">
        <v>130</v>
      </c>
      <c r="E25" s="8">
        <v>-4.1772887853920189</v>
      </c>
      <c r="F25" s="8">
        <v>32.451340580133461</v>
      </c>
      <c r="G25" s="8">
        <v>23.626923994835593</v>
      </c>
      <c r="H25" s="8">
        <v>22.638277806850969</v>
      </c>
      <c r="I25" s="8">
        <v>3.7731454437121172</v>
      </c>
      <c r="J25" s="8">
        <v>14.267434076297489</v>
      </c>
      <c r="K25" s="8">
        <v>15.008630226049963</v>
      </c>
      <c r="L25" s="8">
        <v>17.596248822032532</v>
      </c>
      <c r="M25" s="8">
        <v>23.006148883445572</v>
      </c>
      <c r="N25" s="8">
        <v>20.425070526642152</v>
      </c>
      <c r="O25" s="8"/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7" t="s">
        <v>131</v>
      </c>
      <c r="E27" s="37"/>
      <c r="F27" s="37"/>
      <c r="G27" s="37"/>
      <c r="H27" s="37"/>
      <c r="I27" s="37"/>
      <c r="J27" s="37"/>
      <c r="K27" s="37"/>
      <c r="L27" s="37"/>
      <c r="M27" s="37"/>
      <c r="N27" s="2"/>
    </row>
    <row r="28" spans="2:15" ht="4.9000000000000004" customHeight="1" x14ac:dyDescent="0.2"/>
    <row r="29" spans="2:15" x14ac:dyDescent="0.2">
      <c r="E29" s="3" t="s">
        <v>59</v>
      </c>
      <c r="F29" s="3" t="s">
        <v>60</v>
      </c>
      <c r="G29" s="3" t="s">
        <v>61</v>
      </c>
      <c r="H29" s="3" t="s">
        <v>62</v>
      </c>
      <c r="I29" s="3" t="s">
        <v>63</v>
      </c>
      <c r="J29" s="3" t="s">
        <v>64</v>
      </c>
      <c r="K29" s="3" t="s">
        <v>66</v>
      </c>
      <c r="L29" s="3" t="s">
        <v>65</v>
      </c>
      <c r="M29" s="3" t="s">
        <v>67</v>
      </c>
      <c r="N29" s="3" t="s">
        <v>56</v>
      </c>
      <c r="O29" s="3"/>
    </row>
    <row r="30" spans="2:15" ht="1.5" customHeight="1" x14ac:dyDescent="0.2"/>
    <row r="31" spans="2:15" x14ac:dyDescent="0.2">
      <c r="B31" s="23" t="s">
        <v>125</v>
      </c>
      <c r="E31" s="6">
        <v>65.070670181117237</v>
      </c>
      <c r="F31" s="6">
        <v>89.48157850560456</v>
      </c>
      <c r="G31" s="6">
        <v>70.382035308929247</v>
      </c>
      <c r="H31" s="6">
        <v>83.183894660290491</v>
      </c>
      <c r="I31" s="6">
        <v>78.142811864332046</v>
      </c>
      <c r="J31" s="6">
        <v>84.877404210310587</v>
      </c>
      <c r="K31" s="6">
        <v>80.449134764672124</v>
      </c>
      <c r="L31" s="6">
        <v>81.056251819493525</v>
      </c>
      <c r="M31" s="6">
        <v>85.298764322689664</v>
      </c>
      <c r="N31" s="6">
        <v>83.352636600541715</v>
      </c>
      <c r="O31" s="6"/>
    </row>
    <row r="32" spans="2:15" x14ac:dyDescent="0.2">
      <c r="B32" s="23" t="s">
        <v>213</v>
      </c>
      <c r="E32" s="6">
        <v>35.347666330848114</v>
      </c>
      <c r="F32" s="6">
        <v>24.705859107182693</v>
      </c>
      <c r="G32" s="6">
        <v>21.499807013167153</v>
      </c>
      <c r="H32" s="6">
        <v>32.134150135613844</v>
      </c>
      <c r="I32" s="6">
        <v>40.809093946188582</v>
      </c>
      <c r="J32" s="6">
        <v>35.459894887431453</v>
      </c>
      <c r="K32" s="6">
        <v>31.639750051375348</v>
      </c>
      <c r="L32" s="6">
        <v>31.494517606964035</v>
      </c>
      <c r="M32" s="6">
        <v>32.032295597784511</v>
      </c>
      <c r="N32" s="6">
        <v>31.794904158782657</v>
      </c>
      <c r="O32" s="6"/>
    </row>
    <row r="33" spans="2:15" s="4" customFormat="1" x14ac:dyDescent="0.2">
      <c r="B33" s="24" t="s">
        <v>126</v>
      </c>
      <c r="E33" s="8">
        <v>29.723003850269123</v>
      </c>
      <c r="F33" s="8">
        <v>64.77571939842187</v>
      </c>
      <c r="G33" s="8">
        <v>48.88222829576209</v>
      </c>
      <c r="H33" s="8">
        <v>51.049744524676647</v>
      </c>
      <c r="I33" s="8">
        <v>37.333717918143464</v>
      </c>
      <c r="J33" s="8">
        <v>49.417509322879134</v>
      </c>
      <c r="K33" s="8">
        <v>48.80938471329678</v>
      </c>
      <c r="L33" s="8">
        <v>49.561734212529487</v>
      </c>
      <c r="M33" s="8">
        <v>53.266468724905152</v>
      </c>
      <c r="N33" s="8">
        <v>51.557732441759057</v>
      </c>
      <c r="O33" s="8"/>
    </row>
    <row r="34" spans="2:15" ht="1.9" customHeight="1" x14ac:dyDescent="0.2">
      <c r="B34" s="23"/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/>
    </row>
    <row r="35" spans="2:15" ht="13.15" customHeight="1" x14ac:dyDescent="0.2">
      <c r="B35" s="23" t="s">
        <v>205</v>
      </c>
      <c r="E35" s="6">
        <v>0.9336922598809918</v>
      </c>
      <c r="F35" s="6">
        <v>0.29708171064128919</v>
      </c>
      <c r="G35" s="6">
        <v>0.6547342614924111</v>
      </c>
      <c r="H35" s="6">
        <v>1.7422808652913446</v>
      </c>
      <c r="I35" s="6">
        <v>1.3491170225023204</v>
      </c>
      <c r="J35" s="6">
        <v>1.8097366077461472</v>
      </c>
      <c r="K35" s="6">
        <v>1.0013873342793009</v>
      </c>
      <c r="L35" s="6">
        <v>1.2656209538976699</v>
      </c>
      <c r="M35" s="6">
        <v>1.2731661482397687</v>
      </c>
      <c r="N35" s="6">
        <v>1.2535959678043465</v>
      </c>
      <c r="O35" s="6"/>
    </row>
    <row r="36" spans="2:15" ht="13.15" customHeight="1" x14ac:dyDescent="0.2">
      <c r="B36" s="23" t="s">
        <v>206</v>
      </c>
      <c r="E36" s="6">
        <v>4.2709322727272729</v>
      </c>
      <c r="F36" s="6">
        <v>5.5896452019643403</v>
      </c>
      <c r="G36" s="6">
        <v>4.4966915331471409</v>
      </c>
      <c r="H36" s="6">
        <v>7.1463813504418088</v>
      </c>
      <c r="I36" s="6">
        <v>11.652230720535915</v>
      </c>
      <c r="J36" s="6">
        <v>16.144145340609516</v>
      </c>
      <c r="K36" s="6">
        <v>7.3909713368140695</v>
      </c>
      <c r="L36" s="6">
        <v>7.7767218438410799</v>
      </c>
      <c r="M36" s="6">
        <v>8.9169727168638566</v>
      </c>
      <c r="N36" s="6">
        <v>8.377784651194208</v>
      </c>
      <c r="O36" s="6"/>
    </row>
    <row r="37" spans="2:15" s="4" customFormat="1" x14ac:dyDescent="0.2">
      <c r="B37" s="24" t="s">
        <v>222</v>
      </c>
      <c r="E37" s="8">
        <v>26.385763837422843</v>
      </c>
      <c r="F37" s="8">
        <v>59.483155907098826</v>
      </c>
      <c r="G37" s="8">
        <v>45.040271024107355</v>
      </c>
      <c r="H37" s="8">
        <v>45.645644039526182</v>
      </c>
      <c r="I37" s="8">
        <v>27.030604220109868</v>
      </c>
      <c r="J37" s="8">
        <v>35.083100590015761</v>
      </c>
      <c r="K37" s="8">
        <v>42.419800710762011</v>
      </c>
      <c r="L37" s="8">
        <v>43.050633322586073</v>
      </c>
      <c r="M37" s="8">
        <v>45.622662156281066</v>
      </c>
      <c r="N37" s="8">
        <v>44.433543758369197</v>
      </c>
      <c r="O37" s="8"/>
    </row>
    <row r="38" spans="2:15" ht="1.9" customHeight="1" x14ac:dyDescent="0.2">
      <c r="B38" s="23"/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/>
    </row>
    <row r="39" spans="2:15" x14ac:dyDescent="0.2">
      <c r="B39" s="23" t="s">
        <v>207</v>
      </c>
      <c r="E39" s="6">
        <v>3.5754658794453311</v>
      </c>
      <c r="F39" s="6">
        <v>4.322042938168372</v>
      </c>
      <c r="G39" s="6">
        <v>13.016051942589835</v>
      </c>
      <c r="H39" s="6">
        <v>1.3538002983516046</v>
      </c>
      <c r="I39" s="6">
        <v>3.7952141967655137</v>
      </c>
      <c r="J39" s="6">
        <v>1.8547350362055821</v>
      </c>
      <c r="K39" s="6">
        <v>2.6422990731036053</v>
      </c>
      <c r="L39" s="6">
        <v>4.6622775392356521</v>
      </c>
      <c r="M39" s="6">
        <v>1.6072270039144809</v>
      </c>
      <c r="N39" s="6">
        <v>2.8586804011131233</v>
      </c>
      <c r="O39" s="6"/>
    </row>
    <row r="40" spans="2:15" x14ac:dyDescent="0.2">
      <c r="B40" s="23" t="s">
        <v>127</v>
      </c>
      <c r="E40" s="6">
        <v>15.80491015151515</v>
      </c>
      <c r="F40" s="6">
        <v>11.33716550900323</v>
      </c>
      <c r="G40" s="6">
        <v>12.090601572835514</v>
      </c>
      <c r="H40" s="6">
        <v>8.0891790691117631</v>
      </c>
      <c r="I40" s="6">
        <v>9.1477953620308341</v>
      </c>
      <c r="J40" s="6">
        <v>11.353871773876742</v>
      </c>
      <c r="K40" s="6">
        <v>7.8596734646782247</v>
      </c>
      <c r="L40" s="6">
        <v>11.556281975763154</v>
      </c>
      <c r="M40" s="6">
        <v>8.9659800774221701</v>
      </c>
      <c r="N40" s="6">
        <v>9.9065699772438052</v>
      </c>
      <c r="O40" s="6"/>
    </row>
    <row r="41" spans="2:15" s="4" customFormat="1" x14ac:dyDescent="0.2">
      <c r="B41" s="24" t="s">
        <v>210</v>
      </c>
      <c r="E41" s="8">
        <v>14.156319565353025</v>
      </c>
      <c r="F41" s="8">
        <v>52.468033336263971</v>
      </c>
      <c r="G41" s="8">
        <v>45.965721393861671</v>
      </c>
      <c r="H41" s="8">
        <v>38.910265268766025</v>
      </c>
      <c r="I41" s="8">
        <v>21.678023054844548</v>
      </c>
      <c r="J41" s="8">
        <v>25.583963852344603</v>
      </c>
      <c r="K41" s="8">
        <v>37.202426319187396</v>
      </c>
      <c r="L41" s="8">
        <v>36.15662888605857</v>
      </c>
      <c r="M41" s="8">
        <v>38.263909082773381</v>
      </c>
      <c r="N41" s="8">
        <v>37.385654182238518</v>
      </c>
      <c r="O41" s="8"/>
    </row>
    <row r="42" spans="2:15" ht="1.9" customHeight="1" x14ac:dyDescent="0.2">
      <c r="B42" s="23"/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/>
    </row>
    <row r="43" spans="2:15" ht="13.15" customHeight="1" x14ac:dyDescent="0.2">
      <c r="B43" s="23" t="s">
        <v>208</v>
      </c>
      <c r="E43" s="6">
        <v>2.0815077725222655</v>
      </c>
      <c r="F43" s="6">
        <v>1.586392701098158</v>
      </c>
      <c r="G43" s="6">
        <v>10.059067572098675</v>
      </c>
      <c r="H43" s="6">
        <v>3.7668158294359713</v>
      </c>
      <c r="I43" s="6">
        <v>1.1211201655278866</v>
      </c>
      <c r="J43" s="6">
        <v>2.0634105847576523</v>
      </c>
      <c r="K43" s="6">
        <v>3.2590324290304014</v>
      </c>
      <c r="L43" s="6">
        <v>2.5916959058213189</v>
      </c>
      <c r="M43" s="6">
        <v>2.5292283617651106</v>
      </c>
      <c r="N43" s="6">
        <v>2.5977402518539874</v>
      </c>
      <c r="O43" s="6"/>
    </row>
    <row r="44" spans="2:15" ht="13.15" customHeight="1" x14ac:dyDescent="0.2">
      <c r="B44" s="23" t="s">
        <v>209</v>
      </c>
      <c r="E44" s="6">
        <v>3.0855054545454546</v>
      </c>
      <c r="F44" s="6">
        <v>8.8876965004645392</v>
      </c>
      <c r="G44" s="6">
        <v>7.5973383066294282</v>
      </c>
      <c r="H44" s="6">
        <v>4.7235986286824918</v>
      </c>
      <c r="I44" s="6">
        <v>6.2449641815442805</v>
      </c>
      <c r="J44" s="6">
        <v>6.6757019258530033</v>
      </c>
      <c r="K44" s="6">
        <v>7.5547893770252204</v>
      </c>
      <c r="L44" s="6">
        <v>7.8471762386869157</v>
      </c>
      <c r="M44" s="6">
        <v>5.0659661523362951</v>
      </c>
      <c r="N44" s="6">
        <v>6.3044429274975773</v>
      </c>
      <c r="O44" s="6"/>
    </row>
    <row r="45" spans="2:15" s="4" customFormat="1" x14ac:dyDescent="0.2">
      <c r="B45" s="24" t="s">
        <v>223</v>
      </c>
      <c r="E45" s="8">
        <v>13.152321883329837</v>
      </c>
      <c r="F45" s="8">
        <v>45.166729536897591</v>
      </c>
      <c r="G45" s="8">
        <v>48.427450659330916</v>
      </c>
      <c r="H45" s="8">
        <v>37.9534824695195</v>
      </c>
      <c r="I45" s="8">
        <v>16.554179038828156</v>
      </c>
      <c r="J45" s="8">
        <v>20.971672511249253</v>
      </c>
      <c r="K45" s="8">
        <v>32.906669371192571</v>
      </c>
      <c r="L45" s="8">
        <v>30.901148553192971</v>
      </c>
      <c r="M45" s="8">
        <v>35.7271712922022</v>
      </c>
      <c r="N45" s="8">
        <v>33.678951506594927</v>
      </c>
      <c r="O45" s="8"/>
    </row>
    <row r="46" spans="2:15" ht="1.9" customHeight="1" x14ac:dyDescent="0.2">
      <c r="B46" s="23"/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/>
    </row>
    <row r="47" spans="2:15" x14ac:dyDescent="0.2">
      <c r="B47" s="23" t="s">
        <v>128</v>
      </c>
      <c r="E47" s="6">
        <v>1.3175020962661836</v>
      </c>
      <c r="F47" s="6">
        <v>0.73228587714067728</v>
      </c>
      <c r="G47" s="6">
        <v>0.56651935562313882</v>
      </c>
      <c r="H47" s="6">
        <v>0.40444449737253568</v>
      </c>
      <c r="I47" s="6">
        <v>0.41892669687371981</v>
      </c>
      <c r="J47" s="6">
        <v>0.39774875108811553</v>
      </c>
      <c r="K47" s="6">
        <v>0.22860462403739748</v>
      </c>
      <c r="L47" s="6">
        <v>0.42662956352503717</v>
      </c>
      <c r="M47" s="6">
        <v>0.64772242656271117</v>
      </c>
      <c r="N47" s="6">
        <v>0.53615300218584094</v>
      </c>
      <c r="O47" s="6"/>
    </row>
    <row r="48" spans="2:15" x14ac:dyDescent="0.2">
      <c r="B48" s="23" t="s">
        <v>129</v>
      </c>
      <c r="E48" s="6">
        <v>15.732658030303032</v>
      </c>
      <c r="F48" s="6">
        <v>23.907590629562446</v>
      </c>
      <c r="G48" s="6">
        <v>24.250726150227841</v>
      </c>
      <c r="H48" s="6">
        <v>20.63847488917283</v>
      </c>
      <c r="I48" s="6">
        <v>20.835175205936086</v>
      </c>
      <c r="J48" s="6">
        <v>21.998033963925163</v>
      </c>
      <c r="K48" s="6">
        <v>22.279779136739069</v>
      </c>
      <c r="L48" s="6">
        <v>22.661764887252644</v>
      </c>
      <c r="M48" s="6">
        <v>20.746446802246332</v>
      </c>
      <c r="N48" s="6">
        <v>21.588111594422074</v>
      </c>
      <c r="O48" s="14"/>
    </row>
    <row r="49" spans="2:15" s="4" customFormat="1" x14ac:dyDescent="0.2">
      <c r="B49" s="24" t="s">
        <v>130</v>
      </c>
      <c r="E49" s="8">
        <v>-1.2628340507070117</v>
      </c>
      <c r="F49" s="8">
        <v>21.991424784475821</v>
      </c>
      <c r="G49" s="8">
        <v>24.74324386472621</v>
      </c>
      <c r="H49" s="8">
        <v>17.719452077719207</v>
      </c>
      <c r="I49" s="8">
        <v>-3.8620694702342107</v>
      </c>
      <c r="J49" s="8">
        <v>-0.62861270158779448</v>
      </c>
      <c r="K49" s="8">
        <v>10.855494858490896</v>
      </c>
      <c r="L49" s="8">
        <v>8.6660132294653636</v>
      </c>
      <c r="M49" s="8">
        <v>15.628446916518577</v>
      </c>
      <c r="N49" s="8">
        <v>12.626992914358695</v>
      </c>
      <c r="O49" s="8"/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39370078740157483" header="0.43307086614173229" footer="0.43307086614173229"/>
  <pageSetup paperSize="9" orientation="landscape" horizontalDpi="4294967293" r:id="rId1"/>
  <headerFooter alignWithMargins="0">
    <oddFooter>&amp;L&amp;8BOKU / LFBÖ&amp;C&amp;8DVR-Nr: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32"/>
  <sheetViews>
    <sheetView topLeftCell="A3" workbookViewId="0">
      <selection activeCell="C24" sqref="C24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80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79</v>
      </c>
    </row>
    <row r="2" spans="1:15" ht="15.75" customHeight="1" x14ac:dyDescent="0.2">
      <c r="D2" s="36"/>
      <c r="E2" s="36"/>
      <c r="F2" s="36"/>
      <c r="G2" s="36"/>
      <c r="H2" s="36"/>
      <c r="I2" s="36"/>
      <c r="J2" s="36"/>
      <c r="K2" s="36"/>
      <c r="L2" s="36"/>
      <c r="M2" s="36"/>
      <c r="N2" s="5"/>
    </row>
    <row r="3" spans="1:15" ht="15.75" customHeight="1" x14ac:dyDescent="0.2">
      <c r="D3" s="37" t="s">
        <v>75</v>
      </c>
      <c r="E3" s="37"/>
      <c r="F3" s="37"/>
      <c r="G3" s="37"/>
      <c r="H3" s="37"/>
      <c r="I3" s="37"/>
      <c r="J3" s="37"/>
      <c r="K3" s="37"/>
      <c r="L3" s="37"/>
      <c r="M3" s="37"/>
      <c r="N3" s="2"/>
    </row>
    <row r="4" spans="1:15" ht="28.5" customHeight="1" x14ac:dyDescent="0.2"/>
    <row r="6" spans="1:15" ht="12.75" customHeight="1" x14ac:dyDescent="0.2">
      <c r="E6" s="3" t="s">
        <v>59</v>
      </c>
      <c r="F6" s="3" t="s">
        <v>60</v>
      </c>
      <c r="G6" s="3" t="s">
        <v>61</v>
      </c>
      <c r="H6" s="3" t="s">
        <v>62</v>
      </c>
      <c r="I6" s="3" t="s">
        <v>63</v>
      </c>
      <c r="J6" s="3" t="s">
        <v>64</v>
      </c>
      <c r="K6" s="3" t="s">
        <v>66</v>
      </c>
      <c r="L6" s="3" t="s">
        <v>65</v>
      </c>
      <c r="M6" s="3" t="s">
        <v>67</v>
      </c>
      <c r="N6" s="3" t="s">
        <v>56</v>
      </c>
    </row>
    <row r="7" spans="1:15" x14ac:dyDescent="0.2">
      <c r="B7" t="s">
        <v>26</v>
      </c>
      <c r="E7" s="12"/>
      <c r="F7" s="3"/>
      <c r="G7" s="3"/>
      <c r="H7" s="3"/>
      <c r="I7" s="3"/>
      <c r="J7" s="3"/>
      <c r="K7" s="3"/>
      <c r="L7" s="3"/>
      <c r="M7" s="3"/>
      <c r="N7" s="3"/>
    </row>
    <row r="8" spans="1:15" ht="6" customHeight="1" x14ac:dyDescent="0.2"/>
    <row r="9" spans="1:15" s="13" customFormat="1" ht="13.5" customHeight="1" x14ac:dyDescent="0.2">
      <c r="B9" s="13" t="s">
        <v>8</v>
      </c>
      <c r="E9" s="14">
        <v>20.038733280292782</v>
      </c>
      <c r="F9" s="14">
        <v>13.792335042625547</v>
      </c>
      <c r="G9" s="14">
        <v>16.58509011063364</v>
      </c>
      <c r="H9" s="14">
        <v>9.5214153019980348</v>
      </c>
      <c r="I9" s="14">
        <v>8.9644751530618763</v>
      </c>
      <c r="J9" s="14">
        <v>10.097184126626253</v>
      </c>
      <c r="K9" s="14">
        <v>9.2767687163933665</v>
      </c>
      <c r="L9" s="14">
        <v>12.387554699887996</v>
      </c>
      <c r="M9" s="14">
        <v>10.201422388566186</v>
      </c>
      <c r="N9" s="14">
        <v>11.032191368034333</v>
      </c>
    </row>
    <row r="10" spans="1:15" s="13" customFormat="1" ht="13.5" customHeight="1" x14ac:dyDescent="0.2">
      <c r="B10" s="13" t="s">
        <v>13</v>
      </c>
      <c r="E10" s="14">
        <v>50.687058443056856</v>
      </c>
      <c r="F10" s="14">
        <v>39.51011547810598</v>
      </c>
      <c r="G10" s="14">
        <v>33.559569812863508</v>
      </c>
      <c r="H10" s="14">
        <v>52.214318697360142</v>
      </c>
      <c r="I10" s="14">
        <v>53.079344618675364</v>
      </c>
      <c r="J10" s="14">
        <v>50.045540050540069</v>
      </c>
      <c r="K10" s="14">
        <v>46.785944946121639</v>
      </c>
      <c r="L10" s="14">
        <v>46.57279731866732</v>
      </c>
      <c r="M10" s="14">
        <v>50.283752743374713</v>
      </c>
      <c r="N10" s="14">
        <v>48.576298385688574</v>
      </c>
    </row>
    <row r="11" spans="1:15" s="13" customFormat="1" ht="13.5" customHeight="1" x14ac:dyDescent="0.2">
      <c r="B11" s="13" t="s">
        <v>17</v>
      </c>
      <c r="E11" s="14">
        <v>9.3270820331597672</v>
      </c>
      <c r="F11" s="14">
        <v>17.612545845599964</v>
      </c>
      <c r="G11" s="14">
        <v>16.589792781199552</v>
      </c>
      <c r="H11" s="14">
        <v>13.971629017239016</v>
      </c>
      <c r="I11" s="14">
        <v>17.538538266293894</v>
      </c>
      <c r="J11" s="14">
        <v>20.294063926378655</v>
      </c>
      <c r="K11" s="14">
        <v>17.640474003905908</v>
      </c>
      <c r="L11" s="14">
        <v>16.747764768002696</v>
      </c>
      <c r="M11" s="14">
        <v>15.909679076514664</v>
      </c>
      <c r="N11" s="14">
        <v>16.350476979341362</v>
      </c>
    </row>
    <row r="12" spans="1:15" s="13" customFormat="1" ht="13.5" customHeight="1" x14ac:dyDescent="0.2">
      <c r="B12" s="13" t="s">
        <v>0</v>
      </c>
      <c r="E12" s="14">
        <v>19.947126243490594</v>
      </c>
      <c r="F12" s="14">
        <v>29.085003633668521</v>
      </c>
      <c r="G12" s="14">
        <v>33.265547295303307</v>
      </c>
      <c r="H12" s="14">
        <v>24.292636983402812</v>
      </c>
      <c r="I12" s="14">
        <v>20.417641961968865</v>
      </c>
      <c r="J12" s="14">
        <v>19.563211896455019</v>
      </c>
      <c r="K12" s="14">
        <v>26.296812333579091</v>
      </c>
      <c r="L12" s="14">
        <v>24.291883213441999</v>
      </c>
      <c r="M12" s="14">
        <v>23.605145791544437</v>
      </c>
      <c r="N12" s="14">
        <v>24.041033266935735</v>
      </c>
    </row>
    <row r="13" spans="1:15" s="13" customFormat="1" ht="12.75" customHeight="1" x14ac:dyDescent="0.2">
      <c r="E13" s="14"/>
      <c r="F13" s="14"/>
      <c r="G13" s="14"/>
      <c r="H13" s="14"/>
      <c r="I13" s="14"/>
      <c r="J13" s="14"/>
      <c r="K13" s="14"/>
      <c r="L13" s="14"/>
      <c r="M13" s="14"/>
      <c r="N13" s="14"/>
    </row>
    <row r="14" spans="1:15" s="13" customFormat="1" x14ac:dyDescent="0.2">
      <c r="B14" s="13" t="s">
        <v>30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</row>
    <row r="15" spans="1:15" s="13" customFormat="1" ht="6" customHeight="1" x14ac:dyDescent="0.2">
      <c r="E15" s="14"/>
      <c r="F15" s="14"/>
      <c r="G15" s="14"/>
      <c r="H15" s="14"/>
      <c r="I15" s="14"/>
      <c r="J15" s="14"/>
      <c r="K15" s="14"/>
      <c r="L15" s="14"/>
      <c r="M15" s="14"/>
      <c r="N15" s="14"/>
    </row>
    <row r="16" spans="1:15" s="13" customFormat="1" ht="13.5" customHeight="1" x14ac:dyDescent="0.2">
      <c r="B16" s="13" t="s">
        <v>34</v>
      </c>
      <c r="E16" s="14">
        <v>13.872463431005686</v>
      </c>
      <c r="F16" s="14">
        <v>10.672063764276054</v>
      </c>
      <c r="G16" s="14">
        <v>3.9379560425367215</v>
      </c>
      <c r="H16" s="14">
        <v>7.9144897130302958</v>
      </c>
      <c r="I16" s="14">
        <v>8.4990907336921886</v>
      </c>
      <c r="J16" s="14">
        <v>2.4711557445214529</v>
      </c>
      <c r="K16" s="14">
        <v>5.905623096612274</v>
      </c>
      <c r="L16" s="14">
        <v>7.7448014988760194</v>
      </c>
      <c r="M16" s="14">
        <v>8.4006275293397596</v>
      </c>
      <c r="N16" s="14">
        <v>7.9887888965452154</v>
      </c>
    </row>
    <row r="17" spans="1:14" s="13" customFormat="1" ht="13.5" customHeight="1" x14ac:dyDescent="0.2">
      <c r="B17" s="13" t="s">
        <v>41</v>
      </c>
      <c r="E17" s="14">
        <v>11.116743402268678</v>
      </c>
      <c r="F17" s="14">
        <v>18.024891631634862</v>
      </c>
      <c r="G17" s="14">
        <v>24.826189845343837</v>
      </c>
      <c r="H17" s="14">
        <v>13.287829107270364</v>
      </c>
      <c r="I17" s="14">
        <v>12.964511756689912</v>
      </c>
      <c r="J17" s="14">
        <v>9.9485676133948395</v>
      </c>
      <c r="K17" s="14">
        <v>12.474810437664059</v>
      </c>
      <c r="L17" s="14">
        <v>14.024706614176546</v>
      </c>
      <c r="M17" s="14">
        <v>14.061950142375638</v>
      </c>
      <c r="N17" s="14">
        <v>13.953780264796926</v>
      </c>
    </row>
    <row r="18" spans="1:14" s="13" customFormat="1" ht="13.5" customHeight="1" x14ac:dyDescent="0.2">
      <c r="B18" s="13" t="s">
        <v>40</v>
      </c>
      <c r="E18" s="14">
        <v>7.3058915165512621</v>
      </c>
      <c r="F18" s="14">
        <v>6.17781466566041</v>
      </c>
      <c r="G18" s="14">
        <v>6.3918790076511165</v>
      </c>
      <c r="H18" s="14">
        <v>5.6605591148771968</v>
      </c>
      <c r="I18" s="14">
        <v>5.0462671008772242</v>
      </c>
      <c r="J18" s="14">
        <v>5.3968240797035945</v>
      </c>
      <c r="K18" s="14">
        <v>5.6981731531664614</v>
      </c>
      <c r="L18" s="14">
        <v>5.6096873431463132</v>
      </c>
      <c r="M18" s="14">
        <v>5.7857099098310005</v>
      </c>
      <c r="N18" s="14">
        <v>5.7093169201213847</v>
      </c>
    </row>
    <row r="19" spans="1:14" s="13" customFormat="1" ht="13.5" customHeight="1" x14ac:dyDescent="0.2">
      <c r="B19" s="13" t="s">
        <v>46</v>
      </c>
      <c r="E19" s="14">
        <v>57.895240960995039</v>
      </c>
      <c r="F19" s="14">
        <v>54.632420706167458</v>
      </c>
      <c r="G19" s="14">
        <v>51.070094980889444</v>
      </c>
      <c r="H19" s="14">
        <v>63.583784240198128</v>
      </c>
      <c r="I19" s="14">
        <v>64.358499904782391</v>
      </c>
      <c r="J19" s="14">
        <v>74.595234700449183</v>
      </c>
      <c r="K19" s="14">
        <v>64.454921206708988</v>
      </c>
      <c r="L19" s="14">
        <v>63.047267664688512</v>
      </c>
      <c r="M19" s="14">
        <v>62.581717692376436</v>
      </c>
      <c r="N19" s="14">
        <v>62.880056206412718</v>
      </c>
    </row>
    <row r="20" spans="1:14" s="13" customFormat="1" ht="13.5" customHeight="1" x14ac:dyDescent="0.2">
      <c r="B20" s="13" t="s">
        <v>49</v>
      </c>
      <c r="E20" s="14">
        <v>3.1892357536226457</v>
      </c>
      <c r="F20" s="14">
        <v>3.1702221203459668</v>
      </c>
      <c r="G20" s="14">
        <v>2.1400906557330943</v>
      </c>
      <c r="H20" s="14">
        <v>2.6406222539932815</v>
      </c>
      <c r="I20" s="14">
        <v>2.0636656928506762</v>
      </c>
      <c r="J20" s="14">
        <v>2.0185779198688674</v>
      </c>
      <c r="K20" s="14">
        <v>3.0166144079709323</v>
      </c>
      <c r="L20" s="14">
        <v>2.7795878046876452</v>
      </c>
      <c r="M20" s="14">
        <v>2.3962601459395492</v>
      </c>
      <c r="N20" s="14">
        <v>2.5878277881022274</v>
      </c>
    </row>
    <row r="21" spans="1:14" s="13" customFormat="1" ht="13.5" customHeight="1" x14ac:dyDescent="0.2">
      <c r="B21" s="13" t="s">
        <v>54</v>
      </c>
      <c r="E21" s="14">
        <v>2.6940925965251199</v>
      </c>
      <c r="F21" s="14">
        <v>2.8566220097049966</v>
      </c>
      <c r="G21" s="14">
        <v>3.4276343712500461</v>
      </c>
      <c r="H21" s="14">
        <v>2.264954079904264</v>
      </c>
      <c r="I21" s="14">
        <v>2.3146650169890353</v>
      </c>
      <c r="J21" s="14">
        <v>2.4543102403843391</v>
      </c>
      <c r="K21" s="14">
        <v>3.2706537296976421</v>
      </c>
      <c r="L21" s="14">
        <v>2.5905593168351304</v>
      </c>
      <c r="M21" s="14">
        <v>2.3099607182598554</v>
      </c>
      <c r="N21" s="14">
        <v>2.4799032919576534</v>
      </c>
    </row>
    <row r="22" spans="1:14" s="13" customFormat="1" ht="13.5" customHeight="1" x14ac:dyDescent="0.2">
      <c r="B22" s="13" t="s">
        <v>55</v>
      </c>
      <c r="E22" s="14">
        <v>3.9263323390315534</v>
      </c>
      <c r="F22" s="14">
        <v>4.4659651022102542</v>
      </c>
      <c r="G22" s="14">
        <v>8.2061550965957206</v>
      </c>
      <c r="H22" s="14">
        <v>4.6477614907264631</v>
      </c>
      <c r="I22" s="14">
        <v>4.7532997941185693</v>
      </c>
      <c r="J22" s="14">
        <v>3.1153297016777239</v>
      </c>
      <c r="K22" s="14">
        <v>5.1792039681796309</v>
      </c>
      <c r="L22" s="14">
        <v>4.2033897575898269</v>
      </c>
      <c r="M22" s="14">
        <v>4.4637738618777529</v>
      </c>
      <c r="N22" s="14">
        <v>4.4003266320638712</v>
      </c>
    </row>
    <row r="23" spans="1:14" s="13" customFormat="1" ht="12.75" customHeight="1" x14ac:dyDescent="0.2">
      <c r="E23" s="14"/>
      <c r="F23" s="14"/>
      <c r="G23" s="14"/>
      <c r="H23" s="14"/>
      <c r="I23" s="14"/>
      <c r="J23" s="14"/>
      <c r="K23" s="14"/>
      <c r="L23" s="14"/>
      <c r="M23" s="14"/>
      <c r="N23" s="14"/>
    </row>
    <row r="24" spans="1:14" s="15" customFormat="1" x14ac:dyDescent="0.2">
      <c r="B24" s="15" t="s">
        <v>76</v>
      </c>
      <c r="E24" s="14">
        <v>100</v>
      </c>
      <c r="F24" s="14">
        <v>100</v>
      </c>
      <c r="G24" s="14">
        <v>100</v>
      </c>
      <c r="H24" s="14">
        <v>100</v>
      </c>
      <c r="I24" s="14">
        <v>100</v>
      </c>
      <c r="J24" s="14">
        <v>100</v>
      </c>
      <c r="K24" s="14">
        <v>100</v>
      </c>
      <c r="L24" s="14">
        <v>100</v>
      </c>
      <c r="M24" s="14">
        <v>100</v>
      </c>
      <c r="N24" s="14">
        <v>100</v>
      </c>
    </row>
    <row r="25" spans="1:14" s="13" customFormat="1" ht="24" customHeight="1" x14ac:dyDescent="0.2"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1:14" s="13" customFormat="1" ht="13.5" customHeight="1" x14ac:dyDescent="0.2">
      <c r="B26" s="13" t="s">
        <v>22</v>
      </c>
      <c r="E26" s="14">
        <v>89.421857518829938</v>
      </c>
      <c r="F26" s="14">
        <v>94.378550256525855</v>
      </c>
      <c r="G26" s="14">
        <v>74.695939829812446</v>
      </c>
      <c r="H26" s="14">
        <v>93.47568313419653</v>
      </c>
      <c r="I26" s="14">
        <v>93.730809831935829</v>
      </c>
      <c r="J26" s="14">
        <v>95.409214625083408</v>
      </c>
      <c r="K26" s="14">
        <v>93.015781598391129</v>
      </c>
      <c r="L26" s="14">
        <v>92.22554089418378</v>
      </c>
      <c r="M26" s="14">
        <v>94.789355984030635</v>
      </c>
      <c r="N26" s="14">
        <v>93.694695523319865</v>
      </c>
    </row>
    <row r="27" spans="1:14" s="13" customFormat="1" ht="13.5" customHeight="1" x14ac:dyDescent="0.2">
      <c r="B27" s="13" t="s">
        <v>23</v>
      </c>
      <c r="E27" s="14">
        <v>1.87849013413043E-2</v>
      </c>
      <c r="F27" s="14">
        <v>6.7954772535156235E-2</v>
      </c>
      <c r="G27" s="14">
        <v>0.89092535180282995</v>
      </c>
      <c r="H27" s="14">
        <v>5.5909504142816313E-2</v>
      </c>
      <c r="I27" s="14">
        <v>2.1286566784462047E-2</v>
      </c>
      <c r="J27" s="14">
        <v>5.1669961051678995E-2</v>
      </c>
      <c r="K27" s="14">
        <v>0.22133482863928564</v>
      </c>
      <c r="L27" s="14">
        <v>5.2957598078538434E-2</v>
      </c>
      <c r="M27" s="14">
        <v>5.6083741023326167E-2</v>
      </c>
      <c r="N27" s="14">
        <v>6.3799166191512616E-2</v>
      </c>
    </row>
    <row r="28" spans="1:14" s="13" customFormat="1" ht="13.5" customHeight="1" x14ac:dyDescent="0.2">
      <c r="B28" s="13" t="s">
        <v>29</v>
      </c>
      <c r="E28" s="14">
        <v>10.55935757982876</v>
      </c>
      <c r="F28" s="14">
        <v>5.5534949709389867</v>
      </c>
      <c r="G28" s="14">
        <v>24.413134818384716</v>
      </c>
      <c r="H28" s="14">
        <v>6.4684073616606472</v>
      </c>
      <c r="I28" s="14">
        <v>6.2479036012797078</v>
      </c>
      <c r="J28" s="14">
        <v>4.5391154138649128</v>
      </c>
      <c r="K28" s="14">
        <v>6.7628835729695895</v>
      </c>
      <c r="L28" s="14">
        <v>7.7215015077376838</v>
      </c>
      <c r="M28" s="14">
        <v>5.1545602749460455</v>
      </c>
      <c r="N28" s="14">
        <v>6.2415053104886189</v>
      </c>
    </row>
    <row r="29" spans="1:14" s="13" customFormat="1" ht="12.75" customHeight="1" x14ac:dyDescent="0.2"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4" s="15" customFormat="1" x14ac:dyDescent="0.2">
      <c r="B30" s="15" t="s">
        <v>77</v>
      </c>
      <c r="E30" s="14">
        <v>100</v>
      </c>
      <c r="F30" s="14">
        <v>100</v>
      </c>
      <c r="G30" s="14">
        <v>100</v>
      </c>
      <c r="H30" s="14">
        <v>100</v>
      </c>
      <c r="I30" s="14">
        <v>100</v>
      </c>
      <c r="J30" s="14">
        <v>100</v>
      </c>
      <c r="K30" s="14">
        <v>100</v>
      </c>
      <c r="L30" s="14">
        <v>100</v>
      </c>
      <c r="M30" s="14">
        <v>100</v>
      </c>
      <c r="N30" s="14">
        <v>100</v>
      </c>
    </row>
    <row r="31" spans="1:14" x14ac:dyDescent="0.2">
      <c r="A31" s="13"/>
    </row>
    <row r="32" spans="1:14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1"/>
  <sheetViews>
    <sheetView workbookViewId="0">
      <selection activeCell="C24" sqref="C24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1</v>
      </c>
      <c r="C1" s="12">
        <v>2024</v>
      </c>
      <c r="D1" s="35" t="s">
        <v>80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81</v>
      </c>
    </row>
    <row r="2" spans="1:15" ht="13.7" customHeight="1" x14ac:dyDescent="0.2">
      <c r="D2" s="36"/>
      <c r="E2" s="36"/>
      <c r="F2" s="36"/>
      <c r="G2" s="36"/>
      <c r="H2" s="36"/>
      <c r="I2" s="36"/>
      <c r="J2" s="36"/>
      <c r="K2" s="36"/>
      <c r="L2" s="36"/>
      <c r="M2" s="36"/>
      <c r="N2" s="5"/>
    </row>
    <row r="3" spans="1:15" ht="13.7" customHeight="1" x14ac:dyDescent="0.2">
      <c r="D3" s="37" t="s">
        <v>78</v>
      </c>
      <c r="E3" s="37"/>
      <c r="F3" s="37"/>
      <c r="G3" s="37"/>
      <c r="H3" s="37"/>
      <c r="I3" s="37"/>
      <c r="J3" s="37"/>
      <c r="K3" s="37"/>
      <c r="L3" s="37"/>
      <c r="M3" s="37"/>
      <c r="N3" s="2"/>
    </row>
    <row r="4" spans="1:15" ht="28.5" customHeight="1" x14ac:dyDescent="0.2"/>
    <row r="6" spans="1:15" x14ac:dyDescent="0.2">
      <c r="E6" s="3" t="s">
        <v>59</v>
      </c>
      <c r="F6" s="3" t="s">
        <v>60</v>
      </c>
      <c r="G6" s="3" t="s">
        <v>61</v>
      </c>
      <c r="H6" s="3" t="s">
        <v>62</v>
      </c>
      <c r="I6" s="3" t="s">
        <v>63</v>
      </c>
      <c r="J6" s="3" t="s">
        <v>64</v>
      </c>
      <c r="K6" s="3" t="s">
        <v>66</v>
      </c>
      <c r="L6" s="3" t="s">
        <v>65</v>
      </c>
      <c r="M6" s="3" t="s">
        <v>67</v>
      </c>
      <c r="N6" s="3" t="s">
        <v>56</v>
      </c>
    </row>
    <row r="7" spans="1:15" x14ac:dyDescent="0.2">
      <c r="B7" t="s">
        <v>26</v>
      </c>
      <c r="E7" s="12"/>
      <c r="F7" s="3"/>
      <c r="G7" s="3"/>
      <c r="H7" s="3"/>
      <c r="I7" s="3"/>
      <c r="J7" s="3"/>
      <c r="K7" s="3"/>
      <c r="L7" s="3"/>
      <c r="M7" s="3"/>
      <c r="N7" s="3"/>
    </row>
    <row r="8" spans="1:15" ht="5.25" customHeight="1" x14ac:dyDescent="0.2"/>
    <row r="9" spans="1:15" ht="13.5" customHeight="1" x14ac:dyDescent="0.2">
      <c r="A9" s="13"/>
      <c r="B9" s="13" t="s">
        <v>8</v>
      </c>
      <c r="C9" s="13"/>
      <c r="D9" s="13"/>
      <c r="E9" s="14">
        <v>20.166460614956719</v>
      </c>
      <c r="F9" s="14">
        <v>14.850679590360755</v>
      </c>
      <c r="G9" s="14">
        <v>16.377203104234074</v>
      </c>
      <c r="H9" s="14">
        <v>10.192942604460454</v>
      </c>
      <c r="I9" s="14">
        <v>9.8083323760018626</v>
      </c>
      <c r="J9" s="14">
        <v>12.089887536346321</v>
      </c>
      <c r="K9" s="14">
        <v>9.9370644162371029</v>
      </c>
      <c r="L9" s="14">
        <v>13.514733315932157</v>
      </c>
      <c r="M9" s="14">
        <v>11.147076695296668</v>
      </c>
      <c r="N9" s="14">
        <v>12.03306164227722</v>
      </c>
    </row>
    <row r="10" spans="1:15" ht="13.5" customHeight="1" x14ac:dyDescent="0.2">
      <c r="A10" s="13"/>
      <c r="B10" s="13" t="s">
        <v>13</v>
      </c>
      <c r="C10" s="13"/>
      <c r="D10" s="13"/>
      <c r="E10" s="14">
        <v>50.37273664928852</v>
      </c>
      <c r="F10" s="14">
        <v>34.868469282662907</v>
      </c>
      <c r="G10" s="14">
        <v>34.392372169882194</v>
      </c>
      <c r="H10" s="14">
        <v>48.844085528898646</v>
      </c>
      <c r="I10" s="14">
        <v>48.662540146292493</v>
      </c>
      <c r="J10" s="14">
        <v>40.186908037530131</v>
      </c>
      <c r="K10" s="14">
        <v>42.998310178292215</v>
      </c>
      <c r="L10" s="14">
        <v>41.711305132642899</v>
      </c>
      <c r="M10" s="14">
        <v>45.675142145562489</v>
      </c>
      <c r="N10" s="14">
        <v>43.911000928428209</v>
      </c>
    </row>
    <row r="11" spans="1:15" ht="13.5" customHeight="1" x14ac:dyDescent="0.2">
      <c r="A11" s="13"/>
      <c r="B11" s="13" t="s">
        <v>17</v>
      </c>
      <c r="C11" s="13"/>
      <c r="D11" s="13"/>
      <c r="E11" s="14">
        <v>9.3865330629041974</v>
      </c>
      <c r="F11" s="14">
        <v>18.964031421452006</v>
      </c>
      <c r="G11" s="14">
        <v>16.381846828837105</v>
      </c>
      <c r="H11" s="14">
        <v>14.957021424498402</v>
      </c>
      <c r="I11" s="14">
        <v>19.189501869084008</v>
      </c>
      <c r="J11" s="14">
        <v>24.299145925084755</v>
      </c>
      <c r="K11" s="14">
        <v>18.896075979559431</v>
      </c>
      <c r="L11" s="14">
        <v>18.271691222446616</v>
      </c>
      <c r="M11" s="14">
        <v>17.384478958761328</v>
      </c>
      <c r="N11" s="14">
        <v>17.833836525272737</v>
      </c>
    </row>
    <row r="12" spans="1:15" ht="13.5" customHeight="1" x14ac:dyDescent="0.2">
      <c r="A12" s="13"/>
      <c r="B12" s="13" t="s">
        <v>0</v>
      </c>
      <c r="C12" s="13"/>
      <c r="D12" s="13"/>
      <c r="E12" s="14">
        <v>20.074269672850562</v>
      </c>
      <c r="F12" s="14">
        <v>31.316819705524328</v>
      </c>
      <c r="G12" s="14">
        <v>32.848577897046624</v>
      </c>
      <c r="H12" s="14">
        <v>26.005950442142506</v>
      </c>
      <c r="I12" s="14">
        <v>22.339625608621631</v>
      </c>
      <c r="J12" s="14">
        <v>23.424058501038793</v>
      </c>
      <c r="K12" s="14">
        <v>28.168549425911245</v>
      </c>
      <c r="L12" s="14">
        <v>26.502270328978323</v>
      </c>
      <c r="M12" s="14">
        <v>25.793302200379525</v>
      </c>
      <c r="N12" s="14">
        <v>26.22210090402184</v>
      </c>
    </row>
    <row r="13" spans="1:15" x14ac:dyDescent="0.2">
      <c r="A13" s="13"/>
      <c r="B13" s="13"/>
      <c r="C13" s="13"/>
      <c r="D13" s="13"/>
      <c r="E13" s="14"/>
      <c r="F13" s="14"/>
      <c r="G13" s="14"/>
      <c r="H13" s="14"/>
      <c r="I13" s="14"/>
      <c r="J13" s="14"/>
      <c r="K13" s="14"/>
      <c r="L13" s="14"/>
      <c r="M13" s="14"/>
      <c r="N13" s="14"/>
    </row>
    <row r="14" spans="1:15" x14ac:dyDescent="0.2">
      <c r="A14" s="13"/>
      <c r="B14" s="13" t="s">
        <v>30</v>
      </c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</row>
    <row r="15" spans="1:15" ht="6" customHeight="1" x14ac:dyDescent="0.2">
      <c r="A15" s="13"/>
      <c r="B15" s="13"/>
      <c r="C15" s="13"/>
      <c r="D15" s="13"/>
      <c r="E15" s="14"/>
      <c r="F15" s="14"/>
      <c r="G15" s="14"/>
      <c r="H15" s="14"/>
      <c r="I15" s="14"/>
      <c r="J15" s="14"/>
      <c r="K15" s="14"/>
      <c r="L15" s="14"/>
      <c r="M15" s="14"/>
      <c r="N15" s="14"/>
    </row>
    <row r="16" spans="1:15" ht="13.5" customHeight="1" x14ac:dyDescent="0.2">
      <c r="A16" s="13"/>
      <c r="B16" s="13" t="s">
        <v>34</v>
      </c>
      <c r="C16" s="13"/>
      <c r="D16" s="13"/>
      <c r="E16" s="14">
        <v>14.874801957688765</v>
      </c>
      <c r="F16" s="14">
        <v>10.104883229641004</v>
      </c>
      <c r="G16" s="14">
        <v>3.865005506464847</v>
      </c>
      <c r="H16" s="14">
        <v>7.8873968587657535</v>
      </c>
      <c r="I16" s="14">
        <v>8.166315544343119</v>
      </c>
      <c r="J16" s="14">
        <v>2.7050810411029511</v>
      </c>
      <c r="K16" s="14">
        <v>6.323385321847363</v>
      </c>
      <c r="L16" s="14">
        <v>7.8200057440727386</v>
      </c>
      <c r="M16" s="14">
        <v>8.2246488799619666</v>
      </c>
      <c r="N16" s="14">
        <v>7.9473269494971701</v>
      </c>
    </row>
    <row r="17" spans="1:14" ht="13.5" customHeight="1" x14ac:dyDescent="0.2">
      <c r="A17" s="13"/>
      <c r="B17" s="13" t="s">
        <v>41</v>
      </c>
      <c r="C17" s="13"/>
      <c r="D17" s="13"/>
      <c r="E17" s="14">
        <v>11.141400939096242</v>
      </c>
      <c r="F17" s="14">
        <v>19.404026592136475</v>
      </c>
      <c r="G17" s="14">
        <v>24.270697795958576</v>
      </c>
      <c r="H17" s="14">
        <v>14.190258445989503</v>
      </c>
      <c r="I17" s="14">
        <v>14.181716153905768</v>
      </c>
      <c r="J17" s="14">
        <v>11.883254137915278</v>
      </c>
      <c r="K17" s="14">
        <v>13.241354273724742</v>
      </c>
      <c r="L17" s="14">
        <v>15.296531481757986</v>
      </c>
      <c r="M17" s="14">
        <v>15.336866674619937</v>
      </c>
      <c r="N17" s="14">
        <v>15.195388247441869</v>
      </c>
    </row>
    <row r="18" spans="1:14" ht="13.5" customHeight="1" x14ac:dyDescent="0.2">
      <c r="A18" s="13"/>
      <c r="B18" s="13" t="s">
        <v>40</v>
      </c>
      <c r="C18" s="13"/>
      <c r="D18" s="13"/>
      <c r="E18" s="14">
        <v>7.5972540452771948</v>
      </c>
      <c r="F18" s="14">
        <v>6.3946313052184927</v>
      </c>
      <c r="G18" s="14">
        <v>6.2772683800850713</v>
      </c>
      <c r="H18" s="14">
        <v>5.9027655462518345</v>
      </c>
      <c r="I18" s="14">
        <v>5.2478201347567639</v>
      </c>
      <c r="J18" s="14">
        <v>6.3238586458371797</v>
      </c>
      <c r="K18" s="14">
        <v>6.2331200423839359</v>
      </c>
      <c r="L18" s="14">
        <v>6.007354861047796</v>
      </c>
      <c r="M18" s="14">
        <v>6.0526210267315257</v>
      </c>
      <c r="N18" s="14">
        <v>6.0450808673809089</v>
      </c>
    </row>
    <row r="19" spans="1:14" ht="13.5" customHeight="1" x14ac:dyDescent="0.2">
      <c r="A19" s="13"/>
      <c r="B19" s="13" t="s">
        <v>46</v>
      </c>
      <c r="C19" s="13"/>
      <c r="D19" s="13"/>
      <c r="E19" s="14">
        <v>56.204626293136471</v>
      </c>
      <c r="F19" s="14">
        <v>53.123419984502071</v>
      </c>
      <c r="G19" s="14">
        <v>52.0973935548706</v>
      </c>
      <c r="H19" s="14">
        <v>61.963526809086964</v>
      </c>
      <c r="I19" s="14">
        <v>62.677126161253646</v>
      </c>
      <c r="J19" s="14">
        <v>70.09126331144067</v>
      </c>
      <c r="K19" s="14">
        <v>61.817366651045781</v>
      </c>
      <c r="L19" s="14">
        <v>60.552828330958327</v>
      </c>
      <c r="M19" s="14">
        <v>60.648937378904044</v>
      </c>
      <c r="N19" s="14">
        <v>60.679823558808934</v>
      </c>
    </row>
    <row r="20" spans="1:14" ht="13.5" customHeight="1" x14ac:dyDescent="0.2">
      <c r="A20" s="13"/>
      <c r="B20" s="13" t="s">
        <v>49</v>
      </c>
      <c r="C20" s="13"/>
      <c r="D20" s="13"/>
      <c r="E20" s="14">
        <v>3.1952554561428856</v>
      </c>
      <c r="F20" s="14">
        <v>3.4109341246229814</v>
      </c>
      <c r="G20" s="14">
        <v>2.1178301245191191</v>
      </c>
      <c r="H20" s="14">
        <v>2.8162456394100115</v>
      </c>
      <c r="I20" s="14">
        <v>2.2486491124042876</v>
      </c>
      <c r="J20" s="14">
        <v>2.4155513577240098</v>
      </c>
      <c r="K20" s="14">
        <v>3.2319843430123516</v>
      </c>
      <c r="L20" s="14">
        <v>3.0233026434295485</v>
      </c>
      <c r="M20" s="14">
        <v>2.6122825774971017</v>
      </c>
      <c r="N20" s="14">
        <v>2.8156446009561962</v>
      </c>
    </row>
    <row r="21" spans="1:14" ht="13.5" customHeight="1" x14ac:dyDescent="0.2">
      <c r="A21" s="13"/>
      <c r="B21" s="13" t="s">
        <v>54</v>
      </c>
      <c r="C21" s="13"/>
      <c r="D21" s="13"/>
      <c r="E21" s="14">
        <v>2.785850179782043</v>
      </c>
      <c r="F21" s="14">
        <v>3.0603510047741236</v>
      </c>
      <c r="G21" s="14">
        <v>3.3817808857664047</v>
      </c>
      <c r="H21" s="14">
        <v>2.4071802801013549</v>
      </c>
      <c r="I21" s="14">
        <v>2.5034666846849079</v>
      </c>
      <c r="J21" s="14">
        <v>2.8993237890708268</v>
      </c>
      <c r="K21" s="14">
        <v>3.5539120363360008</v>
      </c>
      <c r="L21" s="14">
        <v>2.8133507901674268</v>
      </c>
      <c r="M21" s="14">
        <v>2.4938162111450413</v>
      </c>
      <c r="N21" s="14">
        <v>2.686454036291126</v>
      </c>
    </row>
    <row r="22" spans="1:14" ht="13.5" customHeight="1" x14ac:dyDescent="0.2">
      <c r="A22" s="13"/>
      <c r="B22" s="13" t="s">
        <v>55</v>
      </c>
      <c r="C22" s="13"/>
      <c r="D22" s="13"/>
      <c r="E22" s="14">
        <v>4.200811128876409</v>
      </c>
      <c r="F22" s="14">
        <v>4.5017537591048349</v>
      </c>
      <c r="G22" s="14">
        <v>7.9900237523353779</v>
      </c>
      <c r="H22" s="14">
        <v>4.8326264203945755</v>
      </c>
      <c r="I22" s="14">
        <v>4.9749062086514941</v>
      </c>
      <c r="J22" s="14">
        <v>3.6816677169090815</v>
      </c>
      <c r="K22" s="14">
        <v>5.5988773316498346</v>
      </c>
      <c r="L22" s="14">
        <v>4.4866261485661765</v>
      </c>
      <c r="M22" s="14">
        <v>4.6308272511403743</v>
      </c>
      <c r="N22" s="14">
        <v>4.6302817396238041</v>
      </c>
    </row>
    <row r="23" spans="1:14" x14ac:dyDescent="0.2">
      <c r="A23" s="13"/>
      <c r="B23" s="13"/>
      <c r="C23" s="13"/>
      <c r="D23" s="13"/>
      <c r="E23" s="14"/>
      <c r="F23" s="14"/>
      <c r="G23" s="14"/>
      <c r="H23" s="14"/>
      <c r="I23" s="14"/>
      <c r="J23" s="14"/>
      <c r="K23" s="14"/>
      <c r="L23" s="14"/>
      <c r="M23" s="14"/>
      <c r="N23" s="14"/>
    </row>
    <row r="24" spans="1:14" x14ac:dyDescent="0.2">
      <c r="A24" s="15"/>
      <c r="B24" s="15" t="s">
        <v>76</v>
      </c>
      <c r="C24" s="15"/>
      <c r="D24" s="15"/>
      <c r="E24" s="14">
        <v>100</v>
      </c>
      <c r="F24" s="14">
        <v>100</v>
      </c>
      <c r="G24" s="14">
        <v>100</v>
      </c>
      <c r="H24" s="14">
        <v>100</v>
      </c>
      <c r="I24" s="14">
        <v>100</v>
      </c>
      <c r="J24" s="14">
        <v>100</v>
      </c>
      <c r="K24" s="14">
        <v>100</v>
      </c>
      <c r="L24" s="14">
        <v>100</v>
      </c>
      <c r="M24" s="14">
        <v>100</v>
      </c>
      <c r="N24" s="14">
        <v>100</v>
      </c>
    </row>
    <row r="25" spans="1:14" ht="23.25" customHeight="1" x14ac:dyDescent="0.2">
      <c r="A25" s="13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1:14" ht="13.5" customHeight="1" x14ac:dyDescent="0.2">
      <c r="A26" s="13"/>
      <c r="B26" s="13" t="s">
        <v>22</v>
      </c>
      <c r="C26" s="13"/>
      <c r="D26" s="13"/>
      <c r="E26" s="14">
        <v>89.70636860714815</v>
      </c>
      <c r="F26" s="14">
        <v>92.982577720347976</v>
      </c>
      <c r="G26" s="14">
        <v>75.350813342676204</v>
      </c>
      <c r="H26" s="14">
        <v>92.537683916378981</v>
      </c>
      <c r="I26" s="14">
        <v>92.522379701551984</v>
      </c>
      <c r="J26" s="14">
        <v>93.439688600750841</v>
      </c>
      <c r="K26" s="14">
        <v>92.092093281727088</v>
      </c>
      <c r="L26" s="14">
        <v>90.533849907731096</v>
      </c>
      <c r="M26" s="14">
        <v>93.71449891557549</v>
      </c>
      <c r="N26" s="14">
        <v>92.393378027393268</v>
      </c>
    </row>
    <row r="27" spans="1:14" ht="13.5" customHeight="1" x14ac:dyDescent="0.2">
      <c r="A27" s="13"/>
      <c r="B27" s="13" t="s">
        <v>23</v>
      </c>
      <c r="C27" s="13"/>
      <c r="D27" s="13"/>
      <c r="E27" s="14">
        <v>1.827966020524676E-2</v>
      </c>
      <c r="F27" s="14">
        <v>8.48299560714703E-2</v>
      </c>
      <c r="G27" s="14">
        <v>0.86786804752397406</v>
      </c>
      <c r="H27" s="14">
        <v>6.3947597974433154E-2</v>
      </c>
      <c r="I27" s="14">
        <v>2.5389700998799485E-2</v>
      </c>
      <c r="J27" s="14">
        <v>7.3837264607964331E-2</v>
      </c>
      <c r="K27" s="14">
        <v>0.2506071657182421</v>
      </c>
      <c r="L27" s="14">
        <v>6.4480958110958608E-2</v>
      </c>
      <c r="M27" s="14">
        <v>6.7652753467772456E-2</v>
      </c>
      <c r="N27" s="14">
        <v>7.6966329093415428E-2</v>
      </c>
    </row>
    <row r="28" spans="1:14" ht="13.5" customHeight="1" x14ac:dyDescent="0.2">
      <c r="A28" s="13"/>
      <c r="B28" s="13" t="s">
        <v>29</v>
      </c>
      <c r="C28" s="13"/>
      <c r="D28" s="13"/>
      <c r="E28" s="14">
        <v>10.275351732646596</v>
      </c>
      <c r="F28" s="14">
        <v>6.9325923235805362</v>
      </c>
      <c r="G28" s="14">
        <v>23.781318609799822</v>
      </c>
      <c r="H28" s="14">
        <v>7.3983684856465768</v>
      </c>
      <c r="I28" s="14">
        <v>7.4522305974492191</v>
      </c>
      <c r="J28" s="14">
        <v>6.4864741346411821</v>
      </c>
      <c r="K28" s="14">
        <v>7.6572995525546723</v>
      </c>
      <c r="L28" s="14">
        <v>9.4016691341579541</v>
      </c>
      <c r="M28" s="14">
        <v>6.2178483309567323</v>
      </c>
      <c r="N28" s="14">
        <v>7.5296556435133182</v>
      </c>
    </row>
    <row r="29" spans="1:14" x14ac:dyDescent="0.2">
      <c r="A29" s="13"/>
      <c r="B29" s="13"/>
      <c r="C29" s="13"/>
      <c r="D29" s="13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4" x14ac:dyDescent="0.2">
      <c r="A30" s="15"/>
      <c r="B30" s="15" t="s">
        <v>77</v>
      </c>
      <c r="C30" s="15"/>
      <c r="D30" s="15"/>
      <c r="E30" s="14">
        <v>100</v>
      </c>
      <c r="F30" s="14">
        <v>100</v>
      </c>
      <c r="G30" s="14">
        <v>100</v>
      </c>
      <c r="H30" s="14">
        <v>100</v>
      </c>
      <c r="I30" s="14">
        <v>100</v>
      </c>
      <c r="J30" s="14">
        <v>100</v>
      </c>
      <c r="K30" s="14">
        <v>100</v>
      </c>
      <c r="L30" s="14">
        <v>100</v>
      </c>
      <c r="M30" s="14">
        <v>100</v>
      </c>
      <c r="N30" s="14">
        <v>100</v>
      </c>
    </row>
    <row r="31" spans="1:14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42"/>
  <sheetViews>
    <sheetView workbookViewId="0">
      <selection activeCell="C24" sqref="C24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86</v>
      </c>
    </row>
    <row r="2" spans="1:15" ht="15.75" customHeight="1" x14ac:dyDescent="0.2">
      <c r="D2" s="36" t="s">
        <v>87</v>
      </c>
      <c r="E2" s="36"/>
      <c r="F2" s="36"/>
      <c r="G2" s="36"/>
      <c r="H2" s="36"/>
      <c r="I2" s="36"/>
      <c r="J2" s="36"/>
      <c r="K2" s="36"/>
      <c r="L2" s="36"/>
      <c r="M2" s="36"/>
    </row>
    <row r="3" spans="1:15" ht="6" customHeight="1" x14ac:dyDescent="0.2"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5" ht="12.75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3"/>
    </row>
    <row r="6" spans="1:15" ht="12.75" customHeight="1" x14ac:dyDescent="0.2">
      <c r="A6" s="4" t="s">
        <v>88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89</v>
      </c>
      <c r="E7" s="6">
        <v>20.154497584064689</v>
      </c>
      <c r="F7" s="6">
        <v>25.280252268858277</v>
      </c>
      <c r="G7" s="6">
        <v>30.732669435529548</v>
      </c>
      <c r="H7" s="6">
        <v>25.26989681046965</v>
      </c>
      <c r="I7" s="6">
        <v>23.683838057788993</v>
      </c>
      <c r="J7" s="6">
        <v>16.860183700912081</v>
      </c>
      <c r="K7" s="6">
        <v>25.576459676063443</v>
      </c>
      <c r="L7" s="6">
        <v>22.260179604765714</v>
      </c>
      <c r="M7" s="6">
        <v>24.373290487320777</v>
      </c>
      <c r="N7" s="6">
        <v>23.584123941829272</v>
      </c>
      <c r="O7" s="17"/>
    </row>
    <row r="8" spans="1:15" ht="12" customHeight="1" x14ac:dyDescent="0.2">
      <c r="B8" t="s">
        <v>90</v>
      </c>
      <c r="E8" s="6">
        <v>17.073264964007496</v>
      </c>
      <c r="F8" s="6">
        <v>49.519640638745969</v>
      </c>
      <c r="G8" s="6">
        <v>16.976037379648858</v>
      </c>
      <c r="H8" s="6">
        <v>35.669468051382367</v>
      </c>
      <c r="I8" s="6">
        <v>41.49447444098832</v>
      </c>
      <c r="J8" s="6">
        <v>23.304880140633411</v>
      </c>
      <c r="K8" s="6">
        <v>24.188208821386539</v>
      </c>
      <c r="L8" s="6">
        <v>30.48559022989922</v>
      </c>
      <c r="M8" s="6">
        <v>43.641212247506587</v>
      </c>
      <c r="N8" s="6">
        <v>37.012893113522644</v>
      </c>
      <c r="O8" s="17"/>
    </row>
    <row r="9" spans="1:15" ht="12" customHeight="1" x14ac:dyDescent="0.2">
      <c r="B9" t="s">
        <v>91</v>
      </c>
      <c r="E9" s="6">
        <f t="shared" ref="E9:N9" si="0">+E8-E7</f>
        <v>-3.0812326200571931</v>
      </c>
      <c r="F9" s="6">
        <f t="shared" si="0"/>
        <v>24.239388369887692</v>
      </c>
      <c r="G9" s="6">
        <f t="shared" si="0"/>
        <v>-13.75663205588069</v>
      </c>
      <c r="H9" s="6">
        <f t="shared" si="0"/>
        <v>10.399571240912717</v>
      </c>
      <c r="I9" s="6">
        <f t="shared" si="0"/>
        <v>17.810636383199327</v>
      </c>
      <c r="J9" s="6">
        <f t="shared" si="0"/>
        <v>6.44469643972133</v>
      </c>
      <c r="K9" s="6">
        <f t="shared" si="0"/>
        <v>-1.3882508546769046</v>
      </c>
      <c r="L9" s="6">
        <f t="shared" si="0"/>
        <v>8.225410625133506</v>
      </c>
      <c r="M9" s="6">
        <f t="shared" si="0"/>
        <v>19.267921760185811</v>
      </c>
      <c r="N9" s="6">
        <f t="shared" si="0"/>
        <v>13.428769171693371</v>
      </c>
      <c r="O9" s="17"/>
    </row>
    <row r="10" spans="1:15" ht="12" customHeight="1" x14ac:dyDescent="0.2">
      <c r="B10" t="s">
        <v>92</v>
      </c>
      <c r="E10" s="17">
        <v>122.43599546395818</v>
      </c>
      <c r="F10" s="17">
        <v>246.01239514504317</v>
      </c>
      <c r="G10" s="17">
        <v>234.98409099490277</v>
      </c>
      <c r="H10" s="17">
        <v>119.00372239360705</v>
      </c>
      <c r="I10" s="17">
        <v>169.59684332022616</v>
      </c>
      <c r="J10" s="17">
        <v>118.98904268548399</v>
      </c>
      <c r="K10" s="17">
        <v>236.62786022529843</v>
      </c>
      <c r="L10" s="17">
        <v>179.90427891674258</v>
      </c>
      <c r="M10" s="17">
        <v>135.80208877698499</v>
      </c>
      <c r="N10" s="17">
        <v>160.2895563115384</v>
      </c>
      <c r="O10" s="17"/>
    </row>
    <row r="11" spans="1:15" ht="12" customHeight="1" x14ac:dyDescent="0.2">
      <c r="B11" t="s">
        <v>93</v>
      </c>
      <c r="E11" s="17">
        <v>240.12407553495709</v>
      </c>
      <c r="F11" s="17">
        <v>375.12888029035292</v>
      </c>
      <c r="G11" s="17">
        <v>166.90768359448745</v>
      </c>
      <c r="H11" s="17">
        <v>293.30915704988331</v>
      </c>
      <c r="I11" s="17">
        <v>205.30446329009919</v>
      </c>
      <c r="J11" s="17">
        <v>227.21731228813357</v>
      </c>
      <c r="K11" s="17">
        <v>310.43710418651574</v>
      </c>
      <c r="L11" s="17">
        <v>286.9930574199015</v>
      </c>
      <c r="M11" s="17">
        <v>274.21798733127753</v>
      </c>
      <c r="N11" s="17">
        <v>281.75770070650384</v>
      </c>
      <c r="O11" s="17"/>
    </row>
    <row r="12" spans="1:15" ht="12" customHeight="1" x14ac:dyDescent="0.2">
      <c r="B12" s="18" t="s">
        <v>94</v>
      </c>
      <c r="E12" s="17">
        <f t="shared" ref="E12:N12" si="1">+E10+E11</f>
        <v>362.56007099891525</v>
      </c>
      <c r="F12" s="17">
        <f t="shared" si="1"/>
        <v>621.1412754353961</v>
      </c>
      <c r="G12" s="17">
        <f t="shared" si="1"/>
        <v>401.89177458939025</v>
      </c>
      <c r="H12" s="17">
        <f t="shared" si="1"/>
        <v>412.31287944349037</v>
      </c>
      <c r="I12" s="17">
        <f t="shared" si="1"/>
        <v>374.90130661032538</v>
      </c>
      <c r="J12" s="17">
        <f t="shared" si="1"/>
        <v>346.20635497361758</v>
      </c>
      <c r="K12" s="17">
        <f t="shared" si="1"/>
        <v>547.06496441181412</v>
      </c>
      <c r="L12" s="17">
        <f t="shared" si="1"/>
        <v>466.89733633664412</v>
      </c>
      <c r="M12" s="17">
        <f t="shared" si="1"/>
        <v>410.02007610826251</v>
      </c>
      <c r="N12" s="17">
        <f t="shared" si="1"/>
        <v>442.04725701804227</v>
      </c>
      <c r="O12" s="17"/>
    </row>
    <row r="13" spans="1:15" ht="3" customHeight="1" x14ac:dyDescent="0.2">
      <c r="B13" s="18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r="14" spans="1:15" ht="12.75" customHeight="1" x14ac:dyDescent="0.2">
      <c r="A14" s="19" t="s">
        <v>95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89</v>
      </c>
      <c r="E15" s="20">
        <f t="shared" ref="E15:N15" si="2">+E7/E$10*100</f>
        <v>16.461251862813189</v>
      </c>
      <c r="F15" s="20">
        <f t="shared" si="2"/>
        <v>10.276007537731434</v>
      </c>
      <c r="G15" s="20">
        <f t="shared" si="2"/>
        <v>13.078617069525865</v>
      </c>
      <c r="H15" s="20">
        <f t="shared" si="2"/>
        <v>21.234543174110968</v>
      </c>
      <c r="I15" s="20">
        <f t="shared" si="2"/>
        <v>13.964787076296044</v>
      </c>
      <c r="J15" s="20">
        <f t="shared" si="2"/>
        <v>14.169526302919767</v>
      </c>
      <c r="K15" s="20">
        <f t="shared" si="2"/>
        <v>10.808727109188052</v>
      </c>
      <c r="L15" s="20">
        <f t="shared" si="2"/>
        <v>12.37334639220418</v>
      </c>
      <c r="M15" s="20">
        <f t="shared" si="2"/>
        <v>17.947655081614204</v>
      </c>
      <c r="N15" s="20">
        <f t="shared" si="2"/>
        <v>14.713450136446335</v>
      </c>
      <c r="O15" s="20"/>
    </row>
    <row r="16" spans="1:15" ht="12" customHeight="1" x14ac:dyDescent="0.2">
      <c r="B16" t="s">
        <v>90</v>
      </c>
      <c r="E16" s="20">
        <f t="shared" ref="E16:N16" si="3">+E8/E$10*100</f>
        <v>13.944645036216821</v>
      </c>
      <c r="F16" s="20">
        <f t="shared" si="3"/>
        <v>20.128920987721106</v>
      </c>
      <c r="G16" s="20">
        <f t="shared" si="3"/>
        <v>7.2243347657170105</v>
      </c>
      <c r="H16" s="20">
        <f t="shared" si="3"/>
        <v>29.973405313663154</v>
      </c>
      <c r="I16" s="20">
        <f t="shared" si="3"/>
        <v>24.466537011328722</v>
      </c>
      <c r="J16" s="20">
        <f t="shared" si="3"/>
        <v>19.585736312068402</v>
      </c>
      <c r="K16" s="20">
        <f t="shared" si="3"/>
        <v>10.222046042404486</v>
      </c>
      <c r="L16" s="20">
        <f t="shared" si="3"/>
        <v>16.945450332511303</v>
      </c>
      <c r="M16" s="20">
        <f t="shared" si="3"/>
        <v>32.13589175286873</v>
      </c>
      <c r="N16" s="20">
        <f t="shared" si="3"/>
        <v>23.091269303649746</v>
      </c>
      <c r="O16" s="20"/>
    </row>
    <row r="17" spans="1:15" ht="12" customHeight="1" x14ac:dyDescent="0.2">
      <c r="B17" t="s">
        <v>91</v>
      </c>
      <c r="E17" s="20">
        <f t="shared" ref="E17:N17" si="4">+E9/E$10*100</f>
        <v>-2.5166068265963699</v>
      </c>
      <c r="F17" s="20">
        <f t="shared" si="4"/>
        <v>9.8529134499896696</v>
      </c>
      <c r="G17" s="20">
        <f t="shared" si="4"/>
        <v>-5.8542823038088549</v>
      </c>
      <c r="H17" s="20">
        <f t="shared" si="4"/>
        <v>8.7388621395521895</v>
      </c>
      <c r="I17" s="20">
        <f t="shared" si="4"/>
        <v>10.501749935032681</v>
      </c>
      <c r="J17" s="20">
        <f t="shared" si="4"/>
        <v>5.4162100091486387</v>
      </c>
      <c r="K17" s="20">
        <f t="shared" si="4"/>
        <v>-0.58668106678356524</v>
      </c>
      <c r="L17" s="20">
        <f t="shared" si="4"/>
        <v>4.572103940307124</v>
      </c>
      <c r="M17" s="20">
        <f t="shared" si="4"/>
        <v>14.188236671254526</v>
      </c>
      <c r="N17" s="20">
        <f t="shared" si="4"/>
        <v>8.3778191672034126</v>
      </c>
      <c r="O17" s="20"/>
    </row>
    <row r="18" spans="1:15" ht="3" customHeight="1" x14ac:dyDescent="0.2"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</row>
    <row r="19" spans="1:15" ht="12.75" customHeight="1" x14ac:dyDescent="0.2">
      <c r="A19" s="4" t="s">
        <v>96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</row>
    <row r="20" spans="1:15" ht="12" customHeight="1" x14ac:dyDescent="0.2">
      <c r="B20" t="s">
        <v>92</v>
      </c>
      <c r="E20" s="20">
        <f t="shared" ref="E20:N20" si="5">+E10/E$12*100</f>
        <v>33.76985091784266</v>
      </c>
      <c r="F20" s="20">
        <f t="shared" si="5"/>
        <v>39.60651221778781</v>
      </c>
      <c r="G20" s="20">
        <f t="shared" si="5"/>
        <v>58.469494986550593</v>
      </c>
      <c r="H20" s="20">
        <f t="shared" si="5"/>
        <v>28.862480006501258</v>
      </c>
      <c r="I20" s="20">
        <f t="shared" si="5"/>
        <v>45.23773065867335</v>
      </c>
      <c r="J20" s="20">
        <f t="shared" si="5"/>
        <v>34.369398763506659</v>
      </c>
      <c r="K20" s="20">
        <f t="shared" si="5"/>
        <v>43.254069556384913</v>
      </c>
      <c r="L20" s="20">
        <f t="shared" si="5"/>
        <v>38.53187090941708</v>
      </c>
      <c r="M20" s="20">
        <f t="shared" si="5"/>
        <v>33.120838878418127</v>
      </c>
      <c r="N20" s="20">
        <f t="shared" si="5"/>
        <v>36.260728636304187</v>
      </c>
      <c r="O20" s="20"/>
    </row>
    <row r="21" spans="1:15" ht="12" customHeight="1" x14ac:dyDescent="0.2">
      <c r="B21" t="s">
        <v>93</v>
      </c>
      <c r="E21" s="20">
        <f t="shared" ref="E21:N21" si="6">+E11/E$12*100</f>
        <v>66.23014908215734</v>
      </c>
      <c r="F21" s="20">
        <f t="shared" si="6"/>
        <v>60.393487782212198</v>
      </c>
      <c r="G21" s="20">
        <f t="shared" si="6"/>
        <v>41.530505013449392</v>
      </c>
      <c r="H21" s="20">
        <f t="shared" si="6"/>
        <v>71.137519993498728</v>
      </c>
      <c r="I21" s="20">
        <f t="shared" si="6"/>
        <v>54.762269341326643</v>
      </c>
      <c r="J21" s="20">
        <f t="shared" si="6"/>
        <v>65.630601236493334</v>
      </c>
      <c r="K21" s="20">
        <f t="shared" si="6"/>
        <v>56.745930443615102</v>
      </c>
      <c r="L21" s="20">
        <f t="shared" si="6"/>
        <v>61.468129090582913</v>
      </c>
      <c r="M21" s="20">
        <f t="shared" si="6"/>
        <v>66.879161121581873</v>
      </c>
      <c r="N21" s="20">
        <f t="shared" si="6"/>
        <v>63.739271363695813</v>
      </c>
      <c r="O21" s="20"/>
    </row>
    <row r="22" spans="1:15" ht="3" customHeight="1" x14ac:dyDescent="0.2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</row>
    <row r="23" spans="1:15" ht="12.75" customHeight="1" x14ac:dyDescent="0.2">
      <c r="A23" s="4" t="s">
        <v>97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 ht="12" customHeight="1" x14ac:dyDescent="0.2">
      <c r="B24" t="s">
        <v>8</v>
      </c>
      <c r="E24" s="20">
        <v>5.2690252538863085</v>
      </c>
      <c r="F24" s="20">
        <v>4.3198355989913129</v>
      </c>
      <c r="G24" s="20">
        <v>20.556455994636067</v>
      </c>
      <c r="H24" s="20">
        <v>2.4980517206404964</v>
      </c>
      <c r="I24" s="20">
        <v>0.58796093906005198</v>
      </c>
      <c r="J24" s="20">
        <v>0.58439293856404595</v>
      </c>
      <c r="K24" s="20">
        <v>2.9105328225298597</v>
      </c>
      <c r="L24" s="20">
        <v>4.4492904522989711</v>
      </c>
      <c r="M24" s="20">
        <v>1.8377321522704393</v>
      </c>
      <c r="N24" s="20">
        <v>2.9217058830509468</v>
      </c>
      <c r="O24" s="20"/>
    </row>
    <row r="25" spans="1:15" ht="12" customHeight="1" x14ac:dyDescent="0.2">
      <c r="B25" t="s">
        <v>13</v>
      </c>
      <c r="E25" s="20">
        <v>42.755944660994679</v>
      </c>
      <c r="F25" s="20">
        <v>17.931462861897465</v>
      </c>
      <c r="G25" s="20">
        <v>6.7270140016997253</v>
      </c>
      <c r="H25" s="20">
        <v>19.256210576041614</v>
      </c>
      <c r="I25" s="20">
        <v>26.247032009956662</v>
      </c>
      <c r="J25" s="20">
        <v>4.8765628992502581</v>
      </c>
      <c r="K25" s="20">
        <v>23.95036497111704</v>
      </c>
      <c r="L25" s="20">
        <v>14.039592763477781</v>
      </c>
      <c r="M25" s="20">
        <v>21.918568996876118</v>
      </c>
      <c r="N25" s="20">
        <v>19.011971301276645</v>
      </c>
      <c r="O25" s="20"/>
    </row>
    <row r="26" spans="1:15" ht="12" customHeight="1" x14ac:dyDescent="0.2">
      <c r="B26" t="s">
        <v>98</v>
      </c>
      <c r="E26" s="20">
        <v>3.18061209052876</v>
      </c>
      <c r="F26" s="20">
        <v>12.596659650912395</v>
      </c>
      <c r="G26" s="20">
        <v>18.700056729197783</v>
      </c>
      <c r="H26" s="20">
        <v>28.711878091168959</v>
      </c>
      <c r="I26" s="20">
        <v>35.859542017520802</v>
      </c>
      <c r="J26" s="20">
        <v>45.697202281176814</v>
      </c>
      <c r="K26" s="20">
        <v>30.057789586076822</v>
      </c>
      <c r="L26" s="20">
        <v>25.607389140757121</v>
      </c>
      <c r="M26" s="20">
        <v>27.309681726945012</v>
      </c>
      <c r="N26" s="20">
        <v>26.841110699189631</v>
      </c>
      <c r="O26" s="20"/>
    </row>
    <row r="27" spans="1:15" ht="12" customHeight="1" x14ac:dyDescent="0.2">
      <c r="B27" t="s">
        <v>99</v>
      </c>
      <c r="E27" s="20">
        <v>19.49597909375343</v>
      </c>
      <c r="F27" s="20">
        <v>44.021636113747775</v>
      </c>
      <c r="G27" s="20">
        <v>31.093608090621743</v>
      </c>
      <c r="H27" s="20">
        <v>32.121531613626516</v>
      </c>
      <c r="I27" s="20">
        <v>20.779551921318092</v>
      </c>
      <c r="J27" s="20">
        <v>23.518118152351413</v>
      </c>
      <c r="K27" s="20">
        <v>31.056306614611064</v>
      </c>
      <c r="L27" s="20">
        <v>31.327493570268267</v>
      </c>
      <c r="M27" s="20">
        <v>31.95963198683474</v>
      </c>
      <c r="N27" s="20">
        <v>31.652816391088091</v>
      </c>
      <c r="O27" s="20"/>
    </row>
    <row r="28" spans="1:15" ht="12" customHeight="1" x14ac:dyDescent="0.2">
      <c r="B28" t="s">
        <v>0</v>
      </c>
      <c r="E28" s="20">
        <v>29.298438900836821</v>
      </c>
      <c r="F28" s="20">
        <v>21.130405774451052</v>
      </c>
      <c r="G28" s="20">
        <v>22.922865183844678</v>
      </c>
      <c r="H28" s="20">
        <v>17.412327998522429</v>
      </c>
      <c r="I28" s="20">
        <v>16.525913112144398</v>
      </c>
      <c r="J28" s="20">
        <v>25.32372372865747</v>
      </c>
      <c r="K28" s="20">
        <v>12.02500600566521</v>
      </c>
      <c r="L28" s="20">
        <v>24.57623407319787</v>
      </c>
      <c r="M28" s="20">
        <v>16.974385137073693</v>
      </c>
      <c r="N28" s="20">
        <v>19.572395725394681</v>
      </c>
      <c r="O28" s="20"/>
    </row>
    <row r="29" spans="1:15" ht="3" customHeight="1" x14ac:dyDescent="0.2"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</row>
    <row r="30" spans="1:15" ht="12" customHeight="1" x14ac:dyDescent="0.2">
      <c r="A30" s="4" t="s">
        <v>100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 ht="12" customHeight="1" x14ac:dyDescent="0.2">
      <c r="B31" t="s">
        <v>8</v>
      </c>
      <c r="E31" s="20">
        <v>4.4967950209997714</v>
      </c>
      <c r="F31" s="20">
        <v>2.7578398704539224</v>
      </c>
      <c r="G31" s="20">
        <v>44.168989882016724</v>
      </c>
      <c r="H31" s="20">
        <v>3.0195879725266948</v>
      </c>
      <c r="I31" s="20">
        <v>2.0818236316754862E-2</v>
      </c>
      <c r="J31" s="20">
        <v>0.61334051343219809</v>
      </c>
      <c r="K31" s="20">
        <v>5.2312771413420149</v>
      </c>
      <c r="L31" s="20">
        <v>3.5950474578164844</v>
      </c>
      <c r="M31" s="20">
        <v>1.6711773917084245</v>
      </c>
      <c r="N31" s="20">
        <v>2.4685028114631131</v>
      </c>
      <c r="O31" s="20"/>
    </row>
    <row r="32" spans="1:15" ht="12" customHeight="1" x14ac:dyDescent="0.2">
      <c r="B32" t="s">
        <v>13</v>
      </c>
      <c r="E32" s="20">
        <v>5.1425904057514611</v>
      </c>
      <c r="F32" s="20">
        <v>41.8405649917514</v>
      </c>
      <c r="G32" s="20">
        <v>1.7500375603008249</v>
      </c>
      <c r="H32" s="20">
        <v>27.499616907871811</v>
      </c>
      <c r="I32" s="20">
        <v>49.083377397115115</v>
      </c>
      <c r="J32" s="20">
        <v>5.2162788762285102</v>
      </c>
      <c r="K32" s="20">
        <v>46.073695693885178</v>
      </c>
      <c r="L32" s="20">
        <v>19.617208097253133</v>
      </c>
      <c r="M32" s="20">
        <v>40.383108970024679</v>
      </c>
      <c r="N32" s="20">
        <v>33.612283501385605</v>
      </c>
      <c r="O32" s="20"/>
    </row>
    <row r="33" spans="1:15" ht="12" customHeight="1" x14ac:dyDescent="0.2">
      <c r="B33" t="s">
        <v>98</v>
      </c>
      <c r="E33" s="20">
        <v>8.0722257216386417</v>
      </c>
      <c r="F33" s="20">
        <v>5.4340789598625694</v>
      </c>
      <c r="G33" s="20">
        <v>42.394798073487408</v>
      </c>
      <c r="H33" s="20">
        <v>15.713290851155651</v>
      </c>
      <c r="I33" s="20">
        <v>18.387907007728941</v>
      </c>
      <c r="J33" s="20">
        <v>39.573961968114205</v>
      </c>
      <c r="K33" s="20">
        <v>18.615607615381265</v>
      </c>
      <c r="L33" s="20">
        <v>14.188377186491008</v>
      </c>
      <c r="M33" s="20">
        <v>15.997604581264953</v>
      </c>
      <c r="N33" s="20">
        <v>15.495984068073662</v>
      </c>
      <c r="O33" s="20"/>
    </row>
    <row r="34" spans="1:15" ht="12" customHeight="1" x14ac:dyDescent="0.2">
      <c r="B34" t="s">
        <v>99</v>
      </c>
      <c r="E34" s="20">
        <v>12.265578406558669</v>
      </c>
      <c r="F34" s="20">
        <v>40.646087714942396</v>
      </c>
      <c r="G34" s="20">
        <v>9.45262937118774</v>
      </c>
      <c r="H34" s="20">
        <v>42.695835699034241</v>
      </c>
      <c r="I34" s="20">
        <v>27.394302143436317</v>
      </c>
      <c r="J34" s="20">
        <v>35.37949534000284</v>
      </c>
      <c r="K34" s="20">
        <v>21.006919966975151</v>
      </c>
      <c r="L34" s="20">
        <v>46.225803086482983</v>
      </c>
      <c r="M34" s="20">
        <v>33.714181049730293</v>
      </c>
      <c r="N34" s="20">
        <v>37.407652867053415</v>
      </c>
      <c r="O34" s="20"/>
    </row>
    <row r="35" spans="1:15" ht="12" customHeight="1" x14ac:dyDescent="0.2">
      <c r="B35" t="s">
        <v>0</v>
      </c>
      <c r="E35" s="20">
        <v>70.022810445051448</v>
      </c>
      <c r="F35" s="20">
        <v>9.3214284629897115</v>
      </c>
      <c r="G35" s="20">
        <v>2.2335451130072963</v>
      </c>
      <c r="H35" s="20">
        <v>11.071668569411608</v>
      </c>
      <c r="I35" s="20">
        <v>5.1135952154028832</v>
      </c>
      <c r="J35" s="20">
        <v>19.216923302222245</v>
      </c>
      <c r="K35" s="20">
        <v>9.0724995824163841</v>
      </c>
      <c r="L35" s="20">
        <v>16.373564171956385</v>
      </c>
      <c r="M35" s="20">
        <v>8.2339280072716523</v>
      </c>
      <c r="N35" s="20">
        <v>11.015576752024195</v>
      </c>
      <c r="O35" s="20"/>
    </row>
    <row r="36" spans="1:15" ht="3" customHeight="1" x14ac:dyDescent="0.2">
      <c r="B36" s="1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</row>
    <row r="37" spans="1:15" ht="12.75" customHeight="1" x14ac:dyDescent="0.2">
      <c r="A37" s="4" t="s">
        <v>101</v>
      </c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  <row r="38" spans="1:15" ht="12" customHeight="1" x14ac:dyDescent="0.2">
      <c r="B38" t="s">
        <v>8</v>
      </c>
      <c r="E38" s="20">
        <v>2.2091367911766935</v>
      </c>
      <c r="F38" s="20">
        <v>1.443767234389528</v>
      </c>
      <c r="G38" s="20">
        <v>9.4294704119727477</v>
      </c>
      <c r="H38" s="20">
        <v>2.0595124746987148</v>
      </c>
      <c r="I38" s="20">
        <v>0.37704772555877597</v>
      </c>
      <c r="J38" s="20">
        <v>0.18703808996089835</v>
      </c>
      <c r="K38" s="20">
        <v>1.2305758630498593</v>
      </c>
      <c r="L38" s="20">
        <v>1.7632812076332172</v>
      </c>
      <c r="M38" s="20">
        <v>1.294707637087368</v>
      </c>
      <c r="N38" s="20">
        <v>1.5041516867270801</v>
      </c>
      <c r="O38" s="20"/>
    </row>
    <row r="39" spans="1:15" ht="12" customHeight="1" x14ac:dyDescent="0.2">
      <c r="B39" t="s">
        <v>13</v>
      </c>
      <c r="E39" s="20">
        <v>53.163298472871126</v>
      </c>
      <c r="F39" s="20">
        <v>10.834382913967652</v>
      </c>
      <c r="G39" s="20">
        <v>2.4221708123300263</v>
      </c>
      <c r="H39" s="20">
        <v>18.252062919483585</v>
      </c>
      <c r="I39" s="20">
        <v>16.555125055202957</v>
      </c>
      <c r="J39" s="20">
        <v>2.0506454892521622</v>
      </c>
      <c r="K39" s="20">
        <v>23.155234401605032</v>
      </c>
      <c r="L39" s="20">
        <v>6.9401522209943316</v>
      </c>
      <c r="M39" s="20">
        <v>19.125761789449484</v>
      </c>
      <c r="N39" s="20">
        <v>13.900952948472053</v>
      </c>
      <c r="O39" s="20"/>
    </row>
    <row r="40" spans="1:15" ht="12" customHeight="1" x14ac:dyDescent="0.2">
      <c r="B40" t="s">
        <v>98</v>
      </c>
      <c r="E40" s="20">
        <v>3.1522174158714127</v>
      </c>
      <c r="F40" s="20">
        <v>7.5752853862078782</v>
      </c>
      <c r="G40" s="20">
        <v>15.823099717313434</v>
      </c>
      <c r="H40" s="20">
        <v>21.893491597177327</v>
      </c>
      <c r="I40" s="20">
        <v>30.278614520161916</v>
      </c>
      <c r="J40" s="20">
        <v>44.873581741775183</v>
      </c>
      <c r="K40" s="20">
        <v>14.614533993527958</v>
      </c>
      <c r="L40" s="20">
        <v>19.894464143679532</v>
      </c>
      <c r="M40" s="20">
        <v>22.0284862171425</v>
      </c>
      <c r="N40" s="20">
        <v>20.350431939714781</v>
      </c>
      <c r="O40" s="20"/>
    </row>
    <row r="41" spans="1:15" ht="12" customHeight="1" x14ac:dyDescent="0.2">
      <c r="B41" t="s">
        <v>99</v>
      </c>
      <c r="E41" s="20">
        <v>18.837290304677964</v>
      </c>
      <c r="F41" s="20">
        <v>66.581148858610192</v>
      </c>
      <c r="G41" s="20">
        <v>61.717687610839512</v>
      </c>
      <c r="H41" s="20">
        <v>47.037669849998231</v>
      </c>
      <c r="I41" s="20">
        <v>44.560824544608415</v>
      </c>
      <c r="J41" s="20">
        <v>39.687758807931026</v>
      </c>
      <c r="K41" s="20">
        <v>56.854692102893111</v>
      </c>
      <c r="L41" s="20">
        <v>60.432748544822111</v>
      </c>
      <c r="M41" s="20">
        <v>43.087663633757458</v>
      </c>
      <c r="N41" s="20">
        <v>52.357478551613802</v>
      </c>
      <c r="O41" s="20"/>
    </row>
    <row r="42" spans="1:15" ht="12" customHeight="1" x14ac:dyDescent="0.2">
      <c r="B42" t="s">
        <v>0</v>
      </c>
      <c r="E42" s="20">
        <v>22.638057015402811</v>
      </c>
      <c r="F42" s="20">
        <v>13.565415606824748</v>
      </c>
      <c r="G42" s="20">
        <v>10.607571447544281</v>
      </c>
      <c r="H42" s="20">
        <v>10.757263158642139</v>
      </c>
      <c r="I42" s="20">
        <v>8.2283881544679378</v>
      </c>
      <c r="J42" s="20">
        <v>13.200975871080736</v>
      </c>
      <c r="K42" s="20">
        <v>4.1449636389240281</v>
      </c>
      <c r="L42" s="20">
        <v>10.969353882870807</v>
      </c>
      <c r="M42" s="20">
        <v>14.463380722563194</v>
      </c>
      <c r="N42" s="20">
        <v>11.88698487347229</v>
      </c>
      <c r="O42" s="20"/>
    </row>
  </sheetData>
  <mergeCells count="3">
    <mergeCell ref="D2:M2"/>
    <mergeCell ref="D3:M3"/>
    <mergeCell ref="D1:M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topLeftCell="B10" workbookViewId="0">
      <selection activeCell="B33" sqref="B33:B45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132</v>
      </c>
    </row>
    <row r="2" spans="1:15" ht="15.75" customHeight="1" x14ac:dyDescent="0.2">
      <c r="D2" s="36" t="s">
        <v>123</v>
      </c>
      <c r="E2" s="36"/>
      <c r="F2" s="36"/>
      <c r="G2" s="36"/>
      <c r="H2" s="36"/>
      <c r="I2" s="36"/>
      <c r="J2" s="36"/>
      <c r="K2" s="36"/>
      <c r="L2" s="36"/>
      <c r="M2" s="36"/>
      <c r="N2" s="5"/>
    </row>
    <row r="3" spans="1:15" ht="15" customHeight="1" x14ac:dyDescent="0.2">
      <c r="D3" s="37" t="s">
        <v>133</v>
      </c>
      <c r="E3" s="37"/>
      <c r="F3" s="37"/>
      <c r="G3" s="37"/>
      <c r="H3" s="37"/>
      <c r="I3" s="37"/>
      <c r="J3" s="37"/>
      <c r="K3" s="37"/>
      <c r="L3" s="37"/>
      <c r="M3" s="37"/>
      <c r="N3" s="2"/>
    </row>
    <row r="4" spans="1:15" ht="4.9000000000000004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3"/>
    </row>
    <row r="6" spans="1:15" ht="1.5" customHeight="1" x14ac:dyDescent="0.2"/>
    <row r="7" spans="1:15" x14ac:dyDescent="0.2">
      <c r="B7" s="23" t="s">
        <v>125</v>
      </c>
      <c r="E7" s="6">
        <v>466.13091509713047</v>
      </c>
      <c r="F7" s="6">
        <v>812.42560483210639</v>
      </c>
      <c r="G7" s="6">
        <v>351.63363035680578</v>
      </c>
      <c r="H7" s="6">
        <v>641.14660616269441</v>
      </c>
      <c r="I7" s="6">
        <v>483.76236496664512</v>
      </c>
      <c r="J7" s="6">
        <v>624.32469766071893</v>
      </c>
      <c r="K7" s="6">
        <v>547.08982121840495</v>
      </c>
      <c r="L7" s="6">
        <v>597.04052423197913</v>
      </c>
      <c r="M7" s="6">
        <v>681.08221520135589</v>
      </c>
      <c r="N7" s="6">
        <v>638.1198633251405</v>
      </c>
      <c r="O7" s="6"/>
    </row>
    <row r="8" spans="1:15" x14ac:dyDescent="0.2">
      <c r="B8" s="23" t="s">
        <v>213</v>
      </c>
      <c r="E8" s="6">
        <v>227.04939552312393</v>
      </c>
      <c r="F8" s="6">
        <v>209.56455348335916</v>
      </c>
      <c r="G8" s="6">
        <v>108.85955446479139</v>
      </c>
      <c r="H8" s="6">
        <v>235.21776122570165</v>
      </c>
      <c r="I8" s="6">
        <v>238.27956785413855</v>
      </c>
      <c r="J8" s="6">
        <v>256.82301867511285</v>
      </c>
      <c r="K8" s="6">
        <v>214.97771675166732</v>
      </c>
      <c r="L8" s="6">
        <v>218.47183307643454</v>
      </c>
      <c r="M8" s="6">
        <v>241.67403877955257</v>
      </c>
      <c r="N8" s="6">
        <v>230.46845189627413</v>
      </c>
      <c r="O8" s="6"/>
    </row>
    <row r="9" spans="1:15" s="4" customFormat="1" x14ac:dyDescent="0.2">
      <c r="B9" s="24" t="s">
        <v>126</v>
      </c>
      <c r="E9" s="8">
        <v>239.08151957400653</v>
      </c>
      <c r="F9" s="8">
        <v>602.8610513487472</v>
      </c>
      <c r="G9" s="8">
        <v>242.77407589201439</v>
      </c>
      <c r="H9" s="8">
        <v>405.92884493699273</v>
      </c>
      <c r="I9" s="8">
        <v>245.48279711250657</v>
      </c>
      <c r="J9" s="8">
        <v>367.50167898560608</v>
      </c>
      <c r="K9" s="8">
        <v>332.11210446673761</v>
      </c>
      <c r="L9" s="8">
        <v>378.56869115554457</v>
      </c>
      <c r="M9" s="8">
        <v>439.40817642180332</v>
      </c>
      <c r="N9" s="8">
        <v>407.65141142886637</v>
      </c>
      <c r="O9" s="8"/>
    </row>
    <row r="10" spans="1:15" ht="1.9" customHeight="1" x14ac:dyDescent="0.2">
      <c r="B10" s="23"/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/>
    </row>
    <row r="11" spans="1:15" ht="13.15" customHeight="1" x14ac:dyDescent="0.2">
      <c r="B11" s="23" t="s">
        <v>205</v>
      </c>
      <c r="E11" s="6">
        <v>6.9731002859678535</v>
      </c>
      <c r="F11" s="6">
        <v>2.108041298362004</v>
      </c>
      <c r="G11" s="6">
        <v>3.3635963753067775</v>
      </c>
      <c r="H11" s="6">
        <v>11.54286731895812</v>
      </c>
      <c r="I11" s="6">
        <v>6.8841573253516435</v>
      </c>
      <c r="J11" s="6">
        <v>9.0744229932072891</v>
      </c>
      <c r="K11" s="6">
        <v>5.9377397298660535</v>
      </c>
      <c r="L11" s="6">
        <v>7.4560190202329863</v>
      </c>
      <c r="M11" s="6">
        <v>8.2492498176623688</v>
      </c>
      <c r="N11" s="6">
        <v>7.7771088947438258</v>
      </c>
      <c r="O11" s="6"/>
    </row>
    <row r="12" spans="1:15" ht="13.15" customHeight="1" x14ac:dyDescent="0.2">
      <c r="B12" s="23" t="s">
        <v>206</v>
      </c>
      <c r="E12" s="6">
        <v>27.796226210432899</v>
      </c>
      <c r="F12" s="6">
        <v>38.493165966554571</v>
      </c>
      <c r="G12" s="6">
        <v>23.100617330564472</v>
      </c>
      <c r="H12" s="6">
        <v>45.734389052851654</v>
      </c>
      <c r="I12" s="6">
        <v>56.895036289297103</v>
      </c>
      <c r="J12" s="6">
        <v>77.701541714494766</v>
      </c>
      <c r="K12" s="6">
        <v>43.079549963571154</v>
      </c>
      <c r="L12" s="6">
        <v>44.14616914600613</v>
      </c>
      <c r="M12" s="6">
        <v>55.397782126752531</v>
      </c>
      <c r="N12" s="6">
        <v>50.003741497824286</v>
      </c>
      <c r="O12" s="6"/>
    </row>
    <row r="13" spans="1:15" s="4" customFormat="1" x14ac:dyDescent="0.2">
      <c r="B13" s="24" t="s">
        <v>222</v>
      </c>
      <c r="E13" s="8">
        <v>218.25839364954149</v>
      </c>
      <c r="F13" s="8">
        <v>566.47592668055461</v>
      </c>
      <c r="G13" s="8">
        <v>223.0370549367567</v>
      </c>
      <c r="H13" s="8">
        <v>371.73732320309921</v>
      </c>
      <c r="I13" s="8">
        <v>195.47191814856112</v>
      </c>
      <c r="J13" s="8">
        <v>298.87456026431857</v>
      </c>
      <c r="K13" s="8">
        <v>294.97029423303252</v>
      </c>
      <c r="L13" s="8">
        <v>341.87854102977144</v>
      </c>
      <c r="M13" s="8">
        <v>392.25964411271315</v>
      </c>
      <c r="N13" s="8">
        <v>365.42477882578589</v>
      </c>
      <c r="O13" s="8"/>
    </row>
    <row r="14" spans="1:15" ht="1.9" customHeight="1" x14ac:dyDescent="0.2">
      <c r="B14" s="23"/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/>
    </row>
    <row r="15" spans="1:15" x14ac:dyDescent="0.2">
      <c r="B15" s="23" t="s">
        <v>207</v>
      </c>
      <c r="E15" s="6">
        <v>26.702676264668174</v>
      </c>
      <c r="F15" s="6">
        <v>30.668481702510121</v>
      </c>
      <c r="G15" s="6">
        <v>66.867961110062311</v>
      </c>
      <c r="H15" s="6">
        <v>8.9691263512931823</v>
      </c>
      <c r="I15" s="6">
        <v>19.365889821390144</v>
      </c>
      <c r="J15" s="6">
        <v>9.3000551499104862</v>
      </c>
      <c r="K15" s="6">
        <v>15.667548058061985</v>
      </c>
      <c r="L15" s="6">
        <v>27.466383124498041</v>
      </c>
      <c r="M15" s="6">
        <v>10.413736720312704</v>
      </c>
      <c r="N15" s="6">
        <v>17.73479601539098</v>
      </c>
      <c r="O15" s="6"/>
    </row>
    <row r="16" spans="1:15" x14ac:dyDescent="0.2">
      <c r="B16" s="23" t="s">
        <v>127</v>
      </c>
      <c r="E16" s="6">
        <v>102.86205206587121</v>
      </c>
      <c r="F16" s="6">
        <v>78.073540942275983</v>
      </c>
      <c r="G16" s="6">
        <v>62.112412686426282</v>
      </c>
      <c r="H16" s="6">
        <v>51.767971022435034</v>
      </c>
      <c r="I16" s="6">
        <v>44.666481601032928</v>
      </c>
      <c r="J16" s="6">
        <v>54.646023226745861</v>
      </c>
      <c r="K16" s="6">
        <v>45.811461077173121</v>
      </c>
      <c r="L16" s="6">
        <v>65.60162354334652</v>
      </c>
      <c r="M16" s="6">
        <v>55.702246340003086</v>
      </c>
      <c r="N16" s="6">
        <v>59.128467118284618</v>
      </c>
      <c r="O16" s="6"/>
    </row>
    <row r="17" spans="2:15" s="4" customFormat="1" x14ac:dyDescent="0.2">
      <c r="B17" s="24" t="s">
        <v>210</v>
      </c>
      <c r="E17" s="8">
        <v>142.09901784833846</v>
      </c>
      <c r="F17" s="8">
        <v>519.07086744078879</v>
      </c>
      <c r="G17" s="8">
        <v>227.79260336039272</v>
      </c>
      <c r="H17" s="8">
        <v>328.93847853195734</v>
      </c>
      <c r="I17" s="8">
        <v>170.17132636891833</v>
      </c>
      <c r="J17" s="8">
        <v>253.52859218748318</v>
      </c>
      <c r="K17" s="8">
        <v>264.82638121392137</v>
      </c>
      <c r="L17" s="8">
        <v>303.74330061092297</v>
      </c>
      <c r="M17" s="8">
        <v>346.97113449302276</v>
      </c>
      <c r="N17" s="8">
        <v>324.03110772289227</v>
      </c>
      <c r="O17" s="8"/>
    </row>
    <row r="18" spans="2:15" ht="1.9" customHeight="1" x14ac:dyDescent="0.2">
      <c r="B18" s="23"/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/>
    </row>
    <row r="19" spans="2:15" ht="13.15" customHeight="1" x14ac:dyDescent="0.2">
      <c r="B19" s="23" t="s">
        <v>208</v>
      </c>
      <c r="E19" s="6">
        <v>15.545338723991719</v>
      </c>
      <c r="F19" s="6">
        <v>11.256772832350132</v>
      </c>
      <c r="G19" s="6">
        <v>51.676909571455532</v>
      </c>
      <c r="H19" s="6">
        <v>24.955709610493759</v>
      </c>
      <c r="I19" s="6">
        <v>5.7207547391278828</v>
      </c>
      <c r="J19" s="6">
        <v>10.346400893150637</v>
      </c>
      <c r="K19" s="6">
        <v>19.324476825645913</v>
      </c>
      <c r="L19" s="6">
        <v>15.268184292424499</v>
      </c>
      <c r="M19" s="6">
        <v>16.38767778342476</v>
      </c>
      <c r="N19" s="6">
        <v>16.115965061943196</v>
      </c>
      <c r="O19" s="6"/>
    </row>
    <row r="20" spans="2:15" ht="13.15" customHeight="1" x14ac:dyDescent="0.2">
      <c r="B20" s="23" t="s">
        <v>209</v>
      </c>
      <c r="E20" s="6">
        <v>20.08119120402327</v>
      </c>
      <c r="F20" s="6">
        <v>61.205240062914875</v>
      </c>
      <c r="G20" s="6">
        <v>39.02940721162922</v>
      </c>
      <c r="H20" s="6">
        <v>30.229410777291644</v>
      </c>
      <c r="I20" s="6">
        <v>30.492656063540508</v>
      </c>
      <c r="J20" s="6">
        <v>32.13005834136132</v>
      </c>
      <c r="K20" s="6">
        <v>44.034391638177432</v>
      </c>
      <c r="L20" s="6">
        <v>44.546118082640277</v>
      </c>
      <c r="M20" s="6">
        <v>31.472933480874499</v>
      </c>
      <c r="N20" s="6">
        <v>37.628770320497424</v>
      </c>
      <c r="O20" s="6"/>
    </row>
    <row r="21" spans="2:15" s="4" customFormat="1" x14ac:dyDescent="0.2">
      <c r="B21" s="24" t="s">
        <v>223</v>
      </c>
      <c r="E21" s="8">
        <v>137.56316536830693</v>
      </c>
      <c r="F21" s="8">
        <v>469.1224002102241</v>
      </c>
      <c r="G21" s="8">
        <v>240.44010572021904</v>
      </c>
      <c r="H21" s="8">
        <v>323.66477736515947</v>
      </c>
      <c r="I21" s="8">
        <v>145.39942504450568</v>
      </c>
      <c r="J21" s="8">
        <v>231.74493473927251</v>
      </c>
      <c r="K21" s="8">
        <v>240.11646640138983</v>
      </c>
      <c r="L21" s="8">
        <v>274.46536682070723</v>
      </c>
      <c r="M21" s="8">
        <v>331.88587879557303</v>
      </c>
      <c r="N21" s="8">
        <v>302.51830246433803</v>
      </c>
      <c r="O21" s="8"/>
    </row>
    <row r="22" spans="2:15" ht="1.9" customHeight="1" x14ac:dyDescent="0.2">
      <c r="B22" s="23"/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/>
    </row>
    <row r="23" spans="2:15" x14ac:dyDescent="0.2">
      <c r="B23" s="23" t="s">
        <v>128</v>
      </c>
      <c r="E23" s="6">
        <v>9.8395099102652459</v>
      </c>
      <c r="F23" s="6">
        <v>5.1961760550238534</v>
      </c>
      <c r="G23" s="6">
        <v>2.9104058901264755</v>
      </c>
      <c r="H23" s="6">
        <v>2.6795043577966551</v>
      </c>
      <c r="I23" s="6">
        <v>2.1376628127628758</v>
      </c>
      <c r="J23" s="6">
        <v>1.9944009514669456</v>
      </c>
      <c r="K23" s="6">
        <v>1.3555142072521471</v>
      </c>
      <c r="L23" s="6">
        <v>2.513357676672574</v>
      </c>
      <c r="M23" s="6">
        <v>4.1968003285396893</v>
      </c>
      <c r="N23" s="6">
        <v>3.326207477793909</v>
      </c>
      <c r="O23" s="6"/>
    </row>
    <row r="24" spans="2:15" x14ac:dyDescent="0.2">
      <c r="B24" s="23" t="s">
        <v>129</v>
      </c>
      <c r="E24" s="6">
        <v>102.39181836110838</v>
      </c>
      <c r="F24" s="6">
        <v>164.63994058885584</v>
      </c>
      <c r="G24" s="6">
        <v>124.58198225410609</v>
      </c>
      <c r="H24" s="6">
        <v>132.07915919300694</v>
      </c>
      <c r="I24" s="6">
        <v>101.7331425944402</v>
      </c>
      <c r="J24" s="6">
        <v>105.87622432915181</v>
      </c>
      <c r="K24" s="6">
        <v>129.86153169310094</v>
      </c>
      <c r="L24" s="6">
        <v>128.64419300942171</v>
      </c>
      <c r="M24" s="6">
        <v>128.88983473971209</v>
      </c>
      <c r="N24" s="6">
        <v>128.8510503119449</v>
      </c>
      <c r="O24" s="14"/>
    </row>
    <row r="25" spans="2:15" s="4" customFormat="1" x14ac:dyDescent="0.2">
      <c r="B25" s="24" t="s">
        <v>130</v>
      </c>
      <c r="E25" s="8">
        <v>45.010856917463784</v>
      </c>
      <c r="F25" s="8">
        <v>309.6786356763921</v>
      </c>
      <c r="G25" s="8">
        <v>118.76852935623941</v>
      </c>
      <c r="H25" s="8">
        <v>194.26512252994917</v>
      </c>
      <c r="I25" s="8">
        <v>45.80394526282835</v>
      </c>
      <c r="J25" s="8">
        <v>127.86311136158766</v>
      </c>
      <c r="K25" s="8">
        <v>111.61044891554104</v>
      </c>
      <c r="L25" s="8">
        <v>148.33453148795809</v>
      </c>
      <c r="M25" s="8">
        <v>207.19284438440062</v>
      </c>
      <c r="N25" s="8">
        <v>176.99345963018703</v>
      </c>
      <c r="O25" s="8"/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7" t="s">
        <v>211</v>
      </c>
      <c r="E27" s="37"/>
      <c r="F27" s="37"/>
      <c r="G27" s="37"/>
      <c r="H27" s="37"/>
      <c r="I27" s="37"/>
      <c r="J27" s="37"/>
      <c r="K27" s="37"/>
      <c r="L27" s="37"/>
      <c r="M27" s="37"/>
      <c r="N27" s="2"/>
    </row>
    <row r="28" spans="2:15" ht="4.5" customHeight="1" x14ac:dyDescent="0.2"/>
    <row r="29" spans="2:15" x14ac:dyDescent="0.2">
      <c r="E29" s="3" t="s">
        <v>59</v>
      </c>
      <c r="F29" s="3" t="s">
        <v>60</v>
      </c>
      <c r="G29" s="3" t="s">
        <v>61</v>
      </c>
      <c r="H29" s="3" t="s">
        <v>62</v>
      </c>
      <c r="I29" s="3" t="s">
        <v>63</v>
      </c>
      <c r="J29" s="3" t="s">
        <v>64</v>
      </c>
      <c r="K29" s="3" t="s">
        <v>66</v>
      </c>
      <c r="L29" s="3" t="s">
        <v>65</v>
      </c>
      <c r="M29" s="3" t="s">
        <v>67</v>
      </c>
      <c r="N29" s="3" t="s">
        <v>56</v>
      </c>
      <c r="O29" s="3"/>
    </row>
    <row r="30" spans="2:15" ht="1.5" customHeight="1" x14ac:dyDescent="0.2"/>
    <row r="31" spans="2:15" x14ac:dyDescent="0.2">
      <c r="B31" s="23" t="s">
        <v>125</v>
      </c>
      <c r="E31" s="6">
        <v>483.97621536337635</v>
      </c>
      <c r="F31" s="6">
        <v>638.64847949363434</v>
      </c>
      <c r="G31" s="6">
        <v>361.57498395318106</v>
      </c>
      <c r="H31" s="6">
        <v>552.99040959382285</v>
      </c>
      <c r="I31" s="6">
        <v>398.68396267386584</v>
      </c>
      <c r="J31" s="6">
        <v>426.03646272437828</v>
      </c>
      <c r="K31" s="6">
        <v>478.34695735022137</v>
      </c>
      <c r="L31" s="6">
        <v>479.38241549748773</v>
      </c>
      <c r="M31" s="6">
        <v>554.57038652597043</v>
      </c>
      <c r="N31" s="6">
        <v>518.91297484629308</v>
      </c>
      <c r="O31" s="6"/>
    </row>
    <row r="32" spans="2:15" x14ac:dyDescent="0.2">
      <c r="B32" s="23" t="s">
        <v>213</v>
      </c>
      <c r="E32" s="6">
        <v>226.21163691943596</v>
      </c>
      <c r="F32" s="6">
        <v>169.65762682946337</v>
      </c>
      <c r="G32" s="6">
        <v>110.44955068906928</v>
      </c>
      <c r="H32" s="6">
        <v>204.00260476376161</v>
      </c>
      <c r="I32" s="6">
        <v>198.25770585128237</v>
      </c>
      <c r="J32" s="6">
        <v>170.19716810562906</v>
      </c>
      <c r="K32" s="6">
        <v>184.13982626239985</v>
      </c>
      <c r="L32" s="6">
        <v>177.79426932146245</v>
      </c>
      <c r="M32" s="6">
        <v>197.64512029541476</v>
      </c>
      <c r="N32" s="6">
        <v>188.65233486039838</v>
      </c>
      <c r="O32" s="6"/>
    </row>
    <row r="33" spans="2:15" s="4" customFormat="1" x14ac:dyDescent="0.2">
      <c r="B33" s="24" t="s">
        <v>126</v>
      </c>
      <c r="E33" s="8">
        <v>257.76457844394042</v>
      </c>
      <c r="F33" s="8">
        <v>468.99085266417097</v>
      </c>
      <c r="G33" s="8">
        <v>251.12543326411179</v>
      </c>
      <c r="H33" s="8">
        <v>348.98780483006124</v>
      </c>
      <c r="I33" s="8">
        <v>200.42625682258347</v>
      </c>
      <c r="J33" s="8">
        <v>255.83929461874922</v>
      </c>
      <c r="K33" s="8">
        <v>294.20713108782149</v>
      </c>
      <c r="L33" s="8">
        <v>301.58814617602525</v>
      </c>
      <c r="M33" s="8">
        <v>356.92526623055568</v>
      </c>
      <c r="N33" s="8">
        <v>330.26063998589473</v>
      </c>
      <c r="O33" s="8"/>
    </row>
    <row r="34" spans="2:15" ht="1.9" customHeight="1" x14ac:dyDescent="0.2">
      <c r="B34" s="23"/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/>
    </row>
    <row r="35" spans="2:15" ht="13.15" customHeight="1" x14ac:dyDescent="0.2">
      <c r="B35" s="23" t="s">
        <v>205</v>
      </c>
      <c r="E35" s="6">
        <v>6.9731002859678535</v>
      </c>
      <c r="F35" s="6">
        <v>2.108041298362004</v>
      </c>
      <c r="G35" s="6">
        <v>3.3635963753067775</v>
      </c>
      <c r="H35" s="6">
        <v>11.54286731895812</v>
      </c>
      <c r="I35" s="6">
        <v>6.8841573253516435</v>
      </c>
      <c r="J35" s="6">
        <v>9.0744229932072891</v>
      </c>
      <c r="K35" s="6">
        <v>5.9377397298660535</v>
      </c>
      <c r="L35" s="6">
        <v>7.4560190202329863</v>
      </c>
      <c r="M35" s="6">
        <v>8.2492498176623688</v>
      </c>
      <c r="N35" s="6">
        <v>7.7771088947438258</v>
      </c>
      <c r="O35" s="6"/>
    </row>
    <row r="36" spans="2:15" ht="13.15" customHeight="1" x14ac:dyDescent="0.2">
      <c r="B36" s="23" t="s">
        <v>206</v>
      </c>
      <c r="E36" s="6">
        <v>27.796226210432899</v>
      </c>
      <c r="F36" s="6">
        <v>38.493165966554571</v>
      </c>
      <c r="G36" s="6">
        <v>23.100617330564472</v>
      </c>
      <c r="H36" s="6">
        <v>45.734389052851654</v>
      </c>
      <c r="I36" s="6">
        <v>56.895036289297103</v>
      </c>
      <c r="J36" s="6">
        <v>77.701541714494766</v>
      </c>
      <c r="K36" s="6">
        <v>43.079549963571154</v>
      </c>
      <c r="L36" s="6">
        <v>44.14616914600613</v>
      </c>
      <c r="M36" s="6">
        <v>55.397782126752531</v>
      </c>
      <c r="N36" s="6">
        <v>50.003741497824286</v>
      </c>
      <c r="O36" s="6"/>
    </row>
    <row r="37" spans="2:15" s="4" customFormat="1" x14ac:dyDescent="0.2">
      <c r="B37" s="24" t="s">
        <v>222</v>
      </c>
      <c r="E37" s="8">
        <v>236.94145251947538</v>
      </c>
      <c r="F37" s="8">
        <v>432.60572799597844</v>
      </c>
      <c r="G37" s="8">
        <v>231.3884123088541</v>
      </c>
      <c r="H37" s="8">
        <v>314.79628309616771</v>
      </c>
      <c r="I37" s="8">
        <v>150.41537785863801</v>
      </c>
      <c r="J37" s="8">
        <v>187.21217589746172</v>
      </c>
      <c r="K37" s="8">
        <v>257.06532085411641</v>
      </c>
      <c r="L37" s="8">
        <v>264.89799605025212</v>
      </c>
      <c r="M37" s="8">
        <v>309.77673392146551</v>
      </c>
      <c r="N37" s="8">
        <v>288.03400738281425</v>
      </c>
      <c r="O37" s="8"/>
    </row>
    <row r="38" spans="2:15" ht="1.9" customHeight="1" x14ac:dyDescent="0.2">
      <c r="B38" s="23"/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/>
    </row>
    <row r="39" spans="2:15" x14ac:dyDescent="0.2">
      <c r="B39" s="23" t="s">
        <v>207</v>
      </c>
      <c r="E39" s="6">
        <v>26.702676264668174</v>
      </c>
      <c r="F39" s="6">
        <v>30.668481702510121</v>
      </c>
      <c r="G39" s="6">
        <v>66.867961110062311</v>
      </c>
      <c r="H39" s="6">
        <v>8.9691263512931823</v>
      </c>
      <c r="I39" s="6">
        <v>19.365889821390144</v>
      </c>
      <c r="J39" s="6">
        <v>9.3000551499104862</v>
      </c>
      <c r="K39" s="6">
        <v>15.667548058061985</v>
      </c>
      <c r="L39" s="6">
        <v>27.466383124498041</v>
      </c>
      <c r="M39" s="6">
        <v>10.413736720312704</v>
      </c>
      <c r="N39" s="6">
        <v>17.73479601539098</v>
      </c>
      <c r="O39" s="6"/>
    </row>
    <row r="40" spans="2:15" x14ac:dyDescent="0.2">
      <c r="B40" s="23" t="s">
        <v>127</v>
      </c>
      <c r="E40" s="6">
        <v>102.86205206587121</v>
      </c>
      <c r="F40" s="6">
        <v>78.073540942275983</v>
      </c>
      <c r="G40" s="6">
        <v>62.112412686426282</v>
      </c>
      <c r="H40" s="6">
        <v>51.767971022435034</v>
      </c>
      <c r="I40" s="6">
        <v>44.666481601032928</v>
      </c>
      <c r="J40" s="6">
        <v>54.646023226745861</v>
      </c>
      <c r="K40" s="6">
        <v>45.811461077173121</v>
      </c>
      <c r="L40" s="6">
        <v>65.60162354334652</v>
      </c>
      <c r="M40" s="6">
        <v>55.702246340003086</v>
      </c>
      <c r="N40" s="6">
        <v>59.128467118284618</v>
      </c>
      <c r="O40" s="6"/>
    </row>
    <row r="41" spans="2:15" s="4" customFormat="1" x14ac:dyDescent="0.2">
      <c r="B41" s="24" t="s">
        <v>210</v>
      </c>
      <c r="E41" s="8">
        <v>160.78207671827235</v>
      </c>
      <c r="F41" s="8">
        <v>385.20066875621256</v>
      </c>
      <c r="G41" s="8">
        <v>236.14396073249009</v>
      </c>
      <c r="H41" s="8">
        <v>271.99743842502585</v>
      </c>
      <c r="I41" s="8">
        <v>125.11478607899522</v>
      </c>
      <c r="J41" s="8">
        <v>141.86620782062636</v>
      </c>
      <c r="K41" s="8">
        <v>226.92140783500525</v>
      </c>
      <c r="L41" s="8">
        <v>226.76275563140365</v>
      </c>
      <c r="M41" s="8">
        <v>264.48822430177518</v>
      </c>
      <c r="N41" s="8">
        <v>246.64033627992063</v>
      </c>
      <c r="O41" s="8"/>
    </row>
    <row r="42" spans="2:15" ht="1.9" customHeight="1" x14ac:dyDescent="0.2">
      <c r="B42" s="23"/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/>
    </row>
    <row r="43" spans="2:15" ht="13.15" customHeight="1" x14ac:dyDescent="0.2">
      <c r="B43" s="23" t="s">
        <v>208</v>
      </c>
      <c r="E43" s="6">
        <v>15.545338723991719</v>
      </c>
      <c r="F43" s="6">
        <v>11.256772832350132</v>
      </c>
      <c r="G43" s="6">
        <v>51.676909571455532</v>
      </c>
      <c r="H43" s="6">
        <v>24.955709610493759</v>
      </c>
      <c r="I43" s="6">
        <v>5.7207547391278828</v>
      </c>
      <c r="J43" s="6">
        <v>10.346400893150637</v>
      </c>
      <c r="K43" s="6">
        <v>19.324476825645913</v>
      </c>
      <c r="L43" s="6">
        <v>15.268184292424499</v>
      </c>
      <c r="M43" s="6">
        <v>16.38767778342476</v>
      </c>
      <c r="N43" s="6">
        <v>16.115965061943196</v>
      </c>
      <c r="O43" s="6"/>
    </row>
    <row r="44" spans="2:15" ht="13.15" customHeight="1" x14ac:dyDescent="0.2">
      <c r="B44" s="23" t="s">
        <v>209</v>
      </c>
      <c r="E44" s="6">
        <v>20.08119120402327</v>
      </c>
      <c r="F44" s="6">
        <v>61.205240062914875</v>
      </c>
      <c r="G44" s="6">
        <v>39.02940721162922</v>
      </c>
      <c r="H44" s="6">
        <v>30.229410777291644</v>
      </c>
      <c r="I44" s="6">
        <v>30.492656063540508</v>
      </c>
      <c r="J44" s="6">
        <v>32.13005834136132</v>
      </c>
      <c r="K44" s="6">
        <v>44.034391638177432</v>
      </c>
      <c r="L44" s="6">
        <v>44.546118082640277</v>
      </c>
      <c r="M44" s="6">
        <v>31.472933480874499</v>
      </c>
      <c r="N44" s="6">
        <v>37.628770320497424</v>
      </c>
      <c r="O44" s="6"/>
    </row>
    <row r="45" spans="2:15" s="4" customFormat="1" x14ac:dyDescent="0.2">
      <c r="B45" s="24" t="s">
        <v>223</v>
      </c>
      <c r="E45" s="8">
        <v>156.24622423824079</v>
      </c>
      <c r="F45" s="8">
        <v>335.25220152564782</v>
      </c>
      <c r="G45" s="8">
        <v>248.79146309231641</v>
      </c>
      <c r="H45" s="8">
        <v>266.72373725822797</v>
      </c>
      <c r="I45" s="8">
        <v>100.34288475458258</v>
      </c>
      <c r="J45" s="8">
        <v>120.08255037241568</v>
      </c>
      <c r="K45" s="8">
        <v>202.21149302247375</v>
      </c>
      <c r="L45" s="8">
        <v>197.48482184118788</v>
      </c>
      <c r="M45" s="8">
        <v>249.40296860432542</v>
      </c>
      <c r="N45" s="8">
        <v>225.12753102136639</v>
      </c>
      <c r="O45" s="8"/>
    </row>
    <row r="46" spans="2:15" ht="1.9" customHeight="1" x14ac:dyDescent="0.2">
      <c r="B46" s="23"/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/>
    </row>
    <row r="47" spans="2:15" x14ac:dyDescent="0.2">
      <c r="B47" s="23" t="s">
        <v>128</v>
      </c>
      <c r="E47" s="6">
        <v>9.8395099102652459</v>
      </c>
      <c r="F47" s="6">
        <v>5.1961760550238534</v>
      </c>
      <c r="G47" s="6">
        <v>2.9104058901264755</v>
      </c>
      <c r="H47" s="6">
        <v>2.6795043577966551</v>
      </c>
      <c r="I47" s="6">
        <v>2.1376628127628758</v>
      </c>
      <c r="J47" s="6">
        <v>1.9944009514669456</v>
      </c>
      <c r="K47" s="6">
        <v>1.3555142072521471</v>
      </c>
      <c r="L47" s="6">
        <v>2.513357676672574</v>
      </c>
      <c r="M47" s="6">
        <v>4.1968003285396893</v>
      </c>
      <c r="N47" s="6">
        <v>3.326207477793909</v>
      </c>
      <c r="O47" s="6"/>
    </row>
    <row r="48" spans="2:15" x14ac:dyDescent="0.2">
      <c r="B48" s="23" t="s">
        <v>129</v>
      </c>
      <c r="E48" s="6">
        <v>102.39181836110838</v>
      </c>
      <c r="F48" s="6">
        <v>164.63994058885584</v>
      </c>
      <c r="G48" s="6">
        <v>124.58198225410609</v>
      </c>
      <c r="H48" s="6">
        <v>132.07915919300694</v>
      </c>
      <c r="I48" s="6">
        <v>101.7331425944402</v>
      </c>
      <c r="J48" s="6">
        <v>105.87622432915181</v>
      </c>
      <c r="K48" s="6">
        <v>129.86153169310094</v>
      </c>
      <c r="L48" s="6">
        <v>128.64419300942171</v>
      </c>
      <c r="M48" s="6">
        <v>128.88983473971209</v>
      </c>
      <c r="N48" s="6">
        <v>128.8510503119449</v>
      </c>
      <c r="O48" s="14"/>
    </row>
    <row r="49" spans="2:15" s="4" customFormat="1" x14ac:dyDescent="0.2">
      <c r="B49" s="24" t="s">
        <v>130</v>
      </c>
      <c r="E49" s="8">
        <v>63.693915787397643</v>
      </c>
      <c r="F49" s="8">
        <v>175.80843699181582</v>
      </c>
      <c r="G49" s="8">
        <v>127.11988672833678</v>
      </c>
      <c r="H49" s="8">
        <v>137.32408242301767</v>
      </c>
      <c r="I49" s="8">
        <v>0.74740497290525809</v>
      </c>
      <c r="J49" s="8">
        <v>16.200726994730815</v>
      </c>
      <c r="K49" s="8">
        <v>73.705475536624959</v>
      </c>
      <c r="L49" s="8">
        <v>71.353986508438737</v>
      </c>
      <c r="M49" s="8">
        <v>124.70993419315303</v>
      </c>
      <c r="N49" s="8">
        <v>99.602688187215392</v>
      </c>
      <c r="O49" s="8"/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LFBÖ&amp;C&amp;8DVR-Nr: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6"/>
  <sheetViews>
    <sheetView zoomScaleNormal="100" workbookViewId="0">
      <selection activeCell="C1" sqref="C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134</v>
      </c>
    </row>
    <row r="2" spans="1:15" ht="15.75" customHeight="1" x14ac:dyDescent="0.2">
      <c r="D2" s="36" t="s">
        <v>135</v>
      </c>
      <c r="E2" s="36"/>
      <c r="F2" s="36"/>
      <c r="G2" s="36"/>
      <c r="H2" s="36"/>
      <c r="I2" s="36"/>
      <c r="J2" s="36"/>
      <c r="K2" s="36"/>
      <c r="L2" s="36"/>
      <c r="M2" s="36"/>
      <c r="N2" s="5"/>
    </row>
    <row r="3" spans="1:15" ht="15.75" customHeight="1" x14ac:dyDescent="0.2">
      <c r="D3" s="37" t="s">
        <v>82</v>
      </c>
      <c r="E3" s="37"/>
      <c r="F3" s="37"/>
      <c r="G3" s="37"/>
      <c r="H3" s="37"/>
      <c r="I3" s="37"/>
      <c r="J3" s="37"/>
      <c r="K3" s="37"/>
      <c r="L3" s="37"/>
      <c r="M3" s="37"/>
      <c r="N3" s="2"/>
    </row>
    <row r="4" spans="1:15" ht="9" customHeight="1" x14ac:dyDescent="0.2"/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136</v>
      </c>
      <c r="E7" s="6">
        <v>62.95979618442653</v>
      </c>
      <c r="F7" s="6">
        <v>89.693778503584838</v>
      </c>
      <c r="G7" s="6">
        <v>66.644693378643268</v>
      </c>
      <c r="H7" s="6">
        <v>81.259206503908402</v>
      </c>
      <c r="I7" s="6">
        <v>78.076132449026943</v>
      </c>
      <c r="J7" s="6">
        <v>84.55886348449755</v>
      </c>
      <c r="K7" s="6">
        <v>79.150887319469945</v>
      </c>
      <c r="L7" s="6">
        <v>80.378195303436925</v>
      </c>
      <c r="M7" s="6">
        <v>84.901258553888965</v>
      </c>
      <c r="N7" s="6">
        <v>82.800937108182779</v>
      </c>
    </row>
    <row r="8" spans="1:15" ht="12" customHeight="1" x14ac:dyDescent="0.2">
      <c r="B8" t="s">
        <v>137</v>
      </c>
      <c r="E8" s="6">
        <v>0.74793434874513121</v>
      </c>
      <c r="F8" s="6">
        <v>0.23035665579437858</v>
      </c>
      <c r="G8" s="6">
        <v>0.11267389807744528</v>
      </c>
      <c r="H8" s="6">
        <v>1.4658846927374358</v>
      </c>
      <c r="I8" s="6">
        <v>-2.9806409403287847E-2</v>
      </c>
      <c r="J8" s="6">
        <v>0</v>
      </c>
      <c r="K8" s="6">
        <v>-0.12901715192681287</v>
      </c>
      <c r="L8" s="6">
        <v>1.3551927247340381</v>
      </c>
      <c r="M8" s="6">
        <v>0.21026038425047186</v>
      </c>
      <c r="N8" s="6">
        <v>0.63910080636435107</v>
      </c>
    </row>
    <row r="9" spans="1:15" ht="12" customHeight="1" x14ac:dyDescent="0.2">
      <c r="B9" t="s">
        <v>138</v>
      </c>
      <c r="E9" s="6">
        <v>0.17906289902035472</v>
      </c>
      <c r="F9" s="6">
        <v>0.26093577512941246</v>
      </c>
      <c r="G9" s="6">
        <v>3.1982256865690086</v>
      </c>
      <c r="H9" s="6">
        <v>0.24102475949679139</v>
      </c>
      <c r="I9" s="6">
        <v>0.36393184206433271</v>
      </c>
      <c r="J9" s="6">
        <v>0.36090730276941196</v>
      </c>
      <c r="K9" s="6">
        <v>0.64561338190450668</v>
      </c>
      <c r="L9" s="6">
        <v>0.30831633776568562</v>
      </c>
      <c r="M9" s="6">
        <v>0.28994674718989588</v>
      </c>
      <c r="N9" s="6">
        <v>0.31751306990678824</v>
      </c>
    </row>
    <row r="10" spans="1:15" ht="12" customHeight="1" x14ac:dyDescent="0.2">
      <c r="B10" t="s">
        <v>139</v>
      </c>
      <c r="E10" s="6">
        <v>-0.48569669624558726</v>
      </c>
      <c r="F10" s="6">
        <v>-4.2394131340942359E-2</v>
      </c>
      <c r="G10" s="6">
        <v>0</v>
      </c>
      <c r="H10" s="6">
        <v>-7.7515297090622368E-2</v>
      </c>
      <c r="I10" s="6">
        <v>-0.26794338976210225</v>
      </c>
      <c r="J10" s="6">
        <v>-0.27560918797872846</v>
      </c>
      <c r="K10" s="6">
        <v>0</v>
      </c>
      <c r="L10" s="6">
        <v>-0.17405849379210131</v>
      </c>
      <c r="M10" s="6">
        <v>-0.12894746210104488</v>
      </c>
      <c r="N10" s="6">
        <v>-0.13922314626739266</v>
      </c>
    </row>
    <row r="11" spans="1:15" ht="12.75" customHeight="1" x14ac:dyDescent="0.2">
      <c r="B11" s="25" t="s">
        <v>22</v>
      </c>
      <c r="E11" s="8">
        <v>63.401096735946439</v>
      </c>
      <c r="F11" s="8">
        <v>90.142676803167674</v>
      </c>
      <c r="G11" s="8">
        <v>69.955592963289718</v>
      </c>
      <c r="H11" s="8">
        <v>82.888600659052003</v>
      </c>
      <c r="I11" s="8">
        <v>78.142314491925887</v>
      </c>
      <c r="J11" s="8">
        <v>84.644161599288225</v>
      </c>
      <c r="K11" s="8">
        <v>79.667483549447638</v>
      </c>
      <c r="L11" s="8">
        <v>81.867645872144564</v>
      </c>
      <c r="M11" s="8">
        <v>85.272518223228289</v>
      </c>
      <c r="N11" s="8">
        <v>83.618327838186531</v>
      </c>
    </row>
    <row r="12" spans="1:15" ht="3" customHeight="1" x14ac:dyDescent="0.2">
      <c r="B12" s="18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5" ht="12.75" customHeight="1" x14ac:dyDescent="0.2">
      <c r="B13" s="25" t="s">
        <v>23</v>
      </c>
      <c r="E13" s="8">
        <v>1.4265480648518727E-2</v>
      </c>
      <c r="F13" s="8">
        <v>6.6030358559012431E-2</v>
      </c>
      <c r="G13" s="8">
        <v>0.87430588184038549</v>
      </c>
      <c r="H13" s="8">
        <v>5.3340755203035772E-2</v>
      </c>
      <c r="I13" s="8">
        <v>1.8707275442700406E-2</v>
      </c>
      <c r="J13" s="8">
        <v>4.6869693706452498E-2</v>
      </c>
      <c r="K13" s="8">
        <v>0.19513879118106103</v>
      </c>
      <c r="L13" s="8">
        <v>4.9227718110501237E-2</v>
      </c>
      <c r="M13" s="8">
        <v>5.2889167007432757E-2</v>
      </c>
      <c r="N13" s="8">
        <v>5.9604252281359744E-2</v>
      </c>
    </row>
    <row r="14" spans="1:15" ht="3" customHeight="1" x14ac:dyDescent="0.2">
      <c r="B14" s="18"/>
    </row>
    <row r="15" spans="1:15" ht="12" customHeight="1" x14ac:dyDescent="0.2">
      <c r="B15" t="s">
        <v>140</v>
      </c>
      <c r="E15" s="14">
        <v>0.94845072802772623</v>
      </c>
      <c r="F15" s="14">
        <v>0.14891471019034494</v>
      </c>
      <c r="G15" s="14">
        <v>0.66916915394296683</v>
      </c>
      <c r="H15" s="14">
        <v>0.94455858617303046</v>
      </c>
      <c r="I15" s="14">
        <v>0.22204344625681008</v>
      </c>
      <c r="J15" s="14">
        <v>0.22153643144798399</v>
      </c>
      <c r="K15" s="14">
        <v>0.18851229616968268</v>
      </c>
      <c r="L15" s="14">
        <v>0.45952673956175299</v>
      </c>
      <c r="M15" s="14">
        <v>0.56993643527490889</v>
      </c>
      <c r="N15" s="14">
        <v>0.50485812860635604</v>
      </c>
    </row>
    <row r="16" spans="1:15" ht="12" customHeight="1" x14ac:dyDescent="0.2">
      <c r="B16" t="s">
        <v>141</v>
      </c>
      <c r="E16" s="14">
        <v>0.37426043756773281</v>
      </c>
      <c r="F16" s="14">
        <v>0.48734398027765791</v>
      </c>
      <c r="G16" s="14">
        <v>2.0263837199738148</v>
      </c>
      <c r="H16" s="14">
        <v>1.1821550240428451</v>
      </c>
      <c r="I16" s="14">
        <v>0.26996753592507888</v>
      </c>
      <c r="J16" s="14">
        <v>0.58013294664653681</v>
      </c>
      <c r="K16" s="14">
        <v>1.0667507053734391</v>
      </c>
      <c r="L16" s="14">
        <v>0.63812719985046618</v>
      </c>
      <c r="M16" s="14">
        <v>0.78972681661177446</v>
      </c>
      <c r="N16" s="14">
        <v>0.74624006586406189</v>
      </c>
    </row>
    <row r="17" spans="2:14" ht="12" customHeight="1" x14ac:dyDescent="0.2">
      <c r="B17" t="s">
        <v>142</v>
      </c>
      <c r="E17" s="14">
        <v>1.1238434445314764</v>
      </c>
      <c r="F17" s="14">
        <v>0.16398843377544051</v>
      </c>
      <c r="G17" s="14">
        <v>6.0294161501507393</v>
      </c>
      <c r="H17" s="14">
        <v>0.13379294926596932</v>
      </c>
      <c r="I17" s="14">
        <v>1.3434773007752587</v>
      </c>
      <c r="J17" s="14">
        <v>4.2486266717777978E-2</v>
      </c>
      <c r="K17" s="14">
        <v>0.11629104966553727</v>
      </c>
      <c r="L17" s="14">
        <v>0.93683555820221598</v>
      </c>
      <c r="M17" s="14">
        <v>7.5700648677095458E-2</v>
      </c>
      <c r="N17" s="14">
        <v>0.4151862124965271</v>
      </c>
    </row>
    <row r="18" spans="2:14" ht="12" customHeight="1" x14ac:dyDescent="0.2">
      <c r="B18" t="s">
        <v>143</v>
      </c>
      <c r="E18" s="14">
        <v>0.83757122010365137</v>
      </c>
      <c r="F18" s="14">
        <v>0.59206219811238958</v>
      </c>
      <c r="G18" s="14">
        <v>6.0042703407371363</v>
      </c>
      <c r="H18" s="14">
        <v>1.6959329615673435</v>
      </c>
      <c r="I18" s="14">
        <v>0.35353916055272672</v>
      </c>
      <c r="J18" s="14">
        <v>0.6164963875973456</v>
      </c>
      <c r="K18" s="14">
        <v>0.83677635769084746</v>
      </c>
      <c r="L18" s="14">
        <v>1.0675750265324768</v>
      </c>
      <c r="M18" s="14">
        <v>1.0638869342661306</v>
      </c>
      <c r="N18" s="14">
        <v>1.0523210904619302</v>
      </c>
    </row>
    <row r="19" spans="2:14" ht="12" customHeight="1" x14ac:dyDescent="0.2">
      <c r="B19" t="s">
        <v>214</v>
      </c>
      <c r="E19" s="14">
        <v>0</v>
      </c>
      <c r="F19" s="14">
        <v>1.7844782020938199E-2</v>
      </c>
      <c r="G19" s="14">
        <v>0</v>
      </c>
      <c r="H19" s="14">
        <v>3.845597068485862E-3</v>
      </c>
      <c r="I19" s="14">
        <v>0</v>
      </c>
      <c r="J19" s="14">
        <v>0</v>
      </c>
      <c r="K19" s="14">
        <v>0</v>
      </c>
      <c r="L19" s="14">
        <v>3.9724146778561398E-3</v>
      </c>
      <c r="M19" s="14">
        <v>8.7617689195496062E-3</v>
      </c>
      <c r="N19" s="14">
        <v>6.3846810403989096E-3</v>
      </c>
    </row>
    <row r="20" spans="2:14" ht="12.75" customHeight="1" x14ac:dyDescent="0.2">
      <c r="B20" s="25" t="s">
        <v>144</v>
      </c>
      <c r="E20" s="8">
        <v>3.2841258302305865</v>
      </c>
      <c r="F20" s="8">
        <v>1.4101541043767711</v>
      </c>
      <c r="G20" s="8">
        <v>14.729239364804657</v>
      </c>
      <c r="H20" s="8">
        <v>3.9602851181176746</v>
      </c>
      <c r="I20" s="8">
        <v>2.1890274435098744</v>
      </c>
      <c r="J20" s="8">
        <v>1.4606520324096444</v>
      </c>
      <c r="K20" s="8">
        <v>2.2083304088995068</v>
      </c>
      <c r="L20" s="8">
        <v>3.1060369388247682</v>
      </c>
      <c r="M20" s="8">
        <v>2.5080126037494588</v>
      </c>
      <c r="N20" s="8">
        <v>2.724990178469274</v>
      </c>
    </row>
    <row r="21" spans="2:14" ht="3" customHeight="1" x14ac:dyDescent="0.2">
      <c r="B21" s="1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2:14" s="13" customFormat="1" ht="12" customHeight="1" x14ac:dyDescent="0.2">
      <c r="B22" s="13" t="s">
        <v>215</v>
      </c>
      <c r="E22" s="14">
        <v>0.26883241949848169</v>
      </c>
      <c r="F22" s="14">
        <v>8.3893800906117713E-2</v>
      </c>
      <c r="G22" s="14">
        <v>0.24879636108378769</v>
      </c>
      <c r="H22" s="14">
        <v>4.4151178681525495E-2</v>
      </c>
      <c r="I22" s="14">
        <v>3.1988493003194582E-3</v>
      </c>
      <c r="J22" s="14">
        <v>2.0105621531780289E-3</v>
      </c>
      <c r="K22" s="14">
        <v>0.11855586724125942</v>
      </c>
      <c r="L22" s="14">
        <v>6.2604215540789557E-2</v>
      </c>
      <c r="M22" s="14">
        <v>3.9518512553252665E-2</v>
      </c>
      <c r="N22" s="14">
        <v>5.3084854056328776E-2</v>
      </c>
    </row>
    <row r="23" spans="2:14" s="13" customFormat="1" ht="12" customHeight="1" x14ac:dyDescent="0.2">
      <c r="B23" s="13" t="s">
        <v>216</v>
      </c>
      <c r="E23" s="14">
        <v>4.3031296608259924</v>
      </c>
      <c r="F23" s="14">
        <v>1.2485302077467295</v>
      </c>
      <c r="G23" s="14">
        <v>2.6508371107257664</v>
      </c>
      <c r="H23" s="14">
        <v>5.8488939787476388</v>
      </c>
      <c r="I23" s="14">
        <v>2.970190304183459</v>
      </c>
      <c r="J23" s="14">
        <v>1.3257420765629482</v>
      </c>
      <c r="K23" s="14">
        <v>1.4583041298011179</v>
      </c>
      <c r="L23" s="14">
        <v>3.2339532933358677</v>
      </c>
      <c r="M23" s="14">
        <v>3.6693184828955556</v>
      </c>
      <c r="N23" s="14">
        <v>3.3722036886617985</v>
      </c>
    </row>
    <row r="24" spans="2:14" s="13" customFormat="1" ht="12" customHeight="1" x14ac:dyDescent="0.2">
      <c r="B24" s="13" t="s">
        <v>217</v>
      </c>
      <c r="E24" s="14">
        <v>0</v>
      </c>
      <c r="F24" s="14">
        <v>6.377859468914609E-3</v>
      </c>
      <c r="G24" s="14">
        <v>0</v>
      </c>
      <c r="H24" s="14">
        <v>9.7187309163642918E-2</v>
      </c>
      <c r="I24" s="14">
        <v>0.13432816011860413</v>
      </c>
      <c r="J24" s="14">
        <v>0.2768658356507816</v>
      </c>
      <c r="K24" s="14">
        <v>0.11461326797400556</v>
      </c>
      <c r="L24" s="14">
        <v>8.7119338270555582E-2</v>
      </c>
      <c r="M24" s="14">
        <v>0.10793279616367178</v>
      </c>
      <c r="N24" s="14">
        <v>0.10016638292264829</v>
      </c>
    </row>
    <row r="25" spans="2:14" s="13" customFormat="1" ht="12" customHeight="1" x14ac:dyDescent="0.2">
      <c r="B25" s="13" t="s">
        <v>218</v>
      </c>
      <c r="E25" s="14">
        <v>0.90108882260158585</v>
      </c>
      <c r="F25" s="14">
        <v>0.14410250955526172</v>
      </c>
      <c r="G25" s="14">
        <v>1.9702597246024585</v>
      </c>
      <c r="H25" s="14">
        <v>0.31915464139766703</v>
      </c>
      <c r="I25" s="14">
        <v>0.28018524753106627</v>
      </c>
      <c r="J25" s="14">
        <v>0.18966154734098678</v>
      </c>
      <c r="K25" s="14">
        <v>0.78006891979194792</v>
      </c>
      <c r="L25" s="14">
        <v>0.34369312496899934</v>
      </c>
      <c r="M25" s="14">
        <v>0.19404347806873684</v>
      </c>
      <c r="N25" s="14">
        <v>0.28620583126157434</v>
      </c>
    </row>
    <row r="26" spans="2:14" s="13" customFormat="1" ht="12" customHeight="1" x14ac:dyDescent="0.2">
      <c r="B26" s="13" t="s">
        <v>219</v>
      </c>
      <c r="E26" s="14">
        <v>1.2667120454521061</v>
      </c>
      <c r="F26" s="14">
        <v>0.41707568247987914</v>
      </c>
      <c r="G26" s="14">
        <v>0.48829599883720487</v>
      </c>
      <c r="H26" s="14">
        <v>0.24679017101555711</v>
      </c>
      <c r="I26" s="14">
        <v>0.30485486661870542</v>
      </c>
      <c r="J26" s="14">
        <v>0.12610113022624159</v>
      </c>
      <c r="K26" s="14">
        <v>0.1536424625832975</v>
      </c>
      <c r="L26" s="14">
        <v>0.30446323296378086</v>
      </c>
      <c r="M26" s="14">
        <v>0.35334723788457989</v>
      </c>
      <c r="N26" s="14">
        <v>0.32276774604494118</v>
      </c>
    </row>
    <row r="27" spans="2:14" ht="12.75" customHeight="1" x14ac:dyDescent="0.2">
      <c r="B27" s="25" t="s">
        <v>145</v>
      </c>
      <c r="E27" s="8">
        <v>6.739762948378166</v>
      </c>
      <c r="F27" s="8">
        <v>1.8999800601569026</v>
      </c>
      <c r="G27" s="8">
        <v>5.358189195249218</v>
      </c>
      <c r="H27" s="8">
        <v>6.5561772790060315</v>
      </c>
      <c r="I27" s="8">
        <v>3.6927574277521544</v>
      </c>
      <c r="J27" s="8">
        <v>1.9203811519341363</v>
      </c>
      <c r="K27" s="8">
        <v>2.6251846473916283</v>
      </c>
      <c r="L27" s="8">
        <v>4.0318332050799928</v>
      </c>
      <c r="M27" s="8">
        <v>4.3641605075657965</v>
      </c>
      <c r="N27" s="8">
        <v>4.1344285029472916</v>
      </c>
    </row>
    <row r="28" spans="2:14" ht="3" customHeight="1" x14ac:dyDescent="0.2">
      <c r="B28" s="1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2:14" s="13" customFormat="1" ht="12" customHeight="1" x14ac:dyDescent="0.2">
      <c r="B29" s="13" t="s">
        <v>146</v>
      </c>
      <c r="E29" s="14">
        <v>2.2250403714711848</v>
      </c>
      <c r="F29" s="14">
        <v>3.0889085607339442</v>
      </c>
      <c r="G29" s="14">
        <v>6.1504977745027238</v>
      </c>
      <c r="H29" s="14">
        <v>0.92826010273413195</v>
      </c>
      <c r="I29" s="14">
        <v>1.762795950203508</v>
      </c>
      <c r="J29" s="14">
        <v>1.169508425892285</v>
      </c>
      <c r="K29" s="14">
        <v>1.8515301943576001</v>
      </c>
      <c r="L29" s="14">
        <v>2.7175896310069838</v>
      </c>
      <c r="M29" s="14">
        <v>1.1357071795452782</v>
      </c>
      <c r="N29" s="14">
        <v>1.7960673643333178</v>
      </c>
    </row>
    <row r="30" spans="2:14" s="13" customFormat="1" ht="12" customHeight="1" x14ac:dyDescent="0.2">
      <c r="B30" s="13" t="s">
        <v>220</v>
      </c>
      <c r="E30" s="14">
        <v>0.20381074498106161</v>
      </c>
      <c r="F30" s="14">
        <v>0.31463323002149673</v>
      </c>
      <c r="G30" s="14">
        <v>0.69611924804445058</v>
      </c>
      <c r="H30" s="14">
        <v>0.44347035092963899</v>
      </c>
      <c r="I30" s="14">
        <v>1.2609514191648834</v>
      </c>
      <c r="J30" s="14">
        <v>0.57555862434804972</v>
      </c>
      <c r="K30" s="14">
        <v>0.88113049743231997</v>
      </c>
      <c r="L30" s="14">
        <v>0.62836394565401721</v>
      </c>
      <c r="M30" s="14">
        <v>0.44824297991679585</v>
      </c>
      <c r="N30" s="14">
        <v>0.54356339585425917</v>
      </c>
    </row>
    <row r="31" spans="2:14" s="13" customFormat="1" ht="12" customHeight="1" x14ac:dyDescent="0.2">
      <c r="B31" s="13" t="s">
        <v>147</v>
      </c>
      <c r="E31" s="14">
        <v>0</v>
      </c>
      <c r="F31" s="14">
        <v>7.8605136562402492E-2</v>
      </c>
      <c r="G31" s="14">
        <v>0</v>
      </c>
      <c r="H31" s="14">
        <v>0.45053700917386819</v>
      </c>
      <c r="I31" s="14">
        <v>0.75562888330016065</v>
      </c>
      <c r="J31" s="14">
        <v>0.73188211718927498</v>
      </c>
      <c r="K31" s="14">
        <v>0.56153095824691979</v>
      </c>
      <c r="L31" s="14">
        <v>0.47574134812947738</v>
      </c>
      <c r="M31" s="14">
        <v>0.35494925905248709</v>
      </c>
      <c r="N31" s="14">
        <v>0.41407688081021921</v>
      </c>
    </row>
    <row r="32" spans="2:14" s="13" customFormat="1" ht="12" customHeight="1" x14ac:dyDescent="0.2">
      <c r="B32" s="13" t="s">
        <v>221</v>
      </c>
      <c r="E32" s="14">
        <v>1.4887818277412362E-3</v>
      </c>
      <c r="F32" s="14">
        <v>2.5486456025952592E-2</v>
      </c>
      <c r="G32" s="14">
        <v>0.27992553006496401</v>
      </c>
      <c r="H32" s="14">
        <v>2.9076951361056824E-2</v>
      </c>
      <c r="I32" s="14">
        <v>2.0383693803360373E-2</v>
      </c>
      <c r="J32" s="14">
        <v>1.6444638012954319E-2</v>
      </c>
      <c r="K32" s="14">
        <v>0.13044364994151678</v>
      </c>
      <c r="L32" s="14">
        <v>4.421513910979883E-2</v>
      </c>
      <c r="M32" s="14">
        <v>4.104689414927325E-3</v>
      </c>
      <c r="N32" s="14">
        <v>2.7046368223440084E-2</v>
      </c>
    </row>
    <row r="33" spans="2:15" s="13" customFormat="1" ht="12" customHeight="1" x14ac:dyDescent="0.2">
      <c r="B33" s="13" t="s">
        <v>148</v>
      </c>
      <c r="E33" s="14">
        <v>4.2582647510112988E-2</v>
      </c>
      <c r="F33" s="14">
        <v>0.1228654019348899</v>
      </c>
      <c r="G33" s="14">
        <v>4.6168129737233207E-2</v>
      </c>
      <c r="H33" s="14">
        <v>1.3314511146186403E-2</v>
      </c>
      <c r="I33" s="14">
        <v>2.2247248118702212E-2</v>
      </c>
      <c r="J33" s="14">
        <v>1.4317487962260976E-2</v>
      </c>
      <c r="K33" s="14">
        <v>2.032345489511049E-2</v>
      </c>
      <c r="L33" s="14">
        <v>1.0484641922190042E-2</v>
      </c>
      <c r="M33" s="14">
        <v>7.4836176762012721E-2</v>
      </c>
      <c r="N33" s="14">
        <v>4.6517886864278338E-2</v>
      </c>
    </row>
    <row r="34" spans="2:15" s="13" customFormat="1" ht="12" customHeight="1" x14ac:dyDescent="0.2">
      <c r="B34" s="13" t="s">
        <v>149</v>
      </c>
      <c r="E34" s="14">
        <v>2.9032586885843426E-2</v>
      </c>
      <c r="F34" s="14">
        <v>1.8755808216672776E-2</v>
      </c>
      <c r="G34" s="14">
        <v>4.4545250025257666E-2</v>
      </c>
      <c r="H34" s="14">
        <v>8.246092304826691E-2</v>
      </c>
      <c r="I34" s="14">
        <v>1.8195353378221313E-2</v>
      </c>
      <c r="J34" s="14">
        <v>0.12997657370807358</v>
      </c>
      <c r="K34" s="14">
        <v>2.3424714953394599E-2</v>
      </c>
      <c r="L34" s="14">
        <v>2.5717415705101221E-2</v>
      </c>
      <c r="M34" s="14">
        <v>8.8500532835144696E-2</v>
      </c>
      <c r="N34" s="14">
        <v>6.0191227621425369E-2</v>
      </c>
    </row>
    <row r="35" spans="2:15" ht="12.75" customHeight="1" x14ac:dyDescent="0.2">
      <c r="B35" s="25" t="s">
        <v>150</v>
      </c>
      <c r="E35" s="8">
        <v>2.5019551326759442</v>
      </c>
      <c r="F35" s="8">
        <v>3.6492545934953582</v>
      </c>
      <c r="G35" s="8">
        <v>7.2172559323746288</v>
      </c>
      <c r="H35" s="8">
        <v>1.9471198483931491</v>
      </c>
      <c r="I35" s="8">
        <v>3.8402025479688358</v>
      </c>
      <c r="J35" s="8">
        <v>2.6376878671128985</v>
      </c>
      <c r="K35" s="8">
        <v>3.4683834698268616</v>
      </c>
      <c r="L35" s="8">
        <v>3.9021121215275683</v>
      </c>
      <c r="M35" s="8">
        <v>2.1063408175266458</v>
      </c>
      <c r="N35" s="8">
        <v>2.8874631237069397</v>
      </c>
    </row>
    <row r="36" spans="2:15" ht="5.25" customHeight="1" x14ac:dyDescent="0.2">
      <c r="B36" s="1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2:15" ht="12.75" customHeight="1" x14ac:dyDescent="0.2">
      <c r="B37" s="26" t="s">
        <v>151</v>
      </c>
      <c r="E37" s="7">
        <v>75.941206127879667</v>
      </c>
      <c r="F37" s="7">
        <v>97.168095919755729</v>
      </c>
      <c r="G37" s="7">
        <v>98.13458333755861</v>
      </c>
      <c r="H37" s="7">
        <v>95.405523659771887</v>
      </c>
      <c r="I37" s="7">
        <v>87.883009186599438</v>
      </c>
      <c r="J37" s="7">
        <v>90.70975234445136</v>
      </c>
      <c r="K37" s="7">
        <v>88.164520866746713</v>
      </c>
      <c r="L37" s="7">
        <v>92.956855855687394</v>
      </c>
      <c r="M37" s="7">
        <v>94.303921319077631</v>
      </c>
      <c r="N37" s="7">
        <v>93.424813895591384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2:15" ht="12.75" customHeight="1" x14ac:dyDescent="0.2">
      <c r="B39" s="26" t="s">
        <v>152</v>
      </c>
      <c r="E39" s="7">
        <v>80.118494913271661</v>
      </c>
      <c r="F39" s="7">
        <v>64.716755339622267</v>
      </c>
      <c r="G39" s="7">
        <v>74.507659342723002</v>
      </c>
      <c r="H39" s="7">
        <v>72.767245852920908</v>
      </c>
      <c r="I39" s="7">
        <v>84.109863742887327</v>
      </c>
      <c r="J39" s="7">
        <v>76.442318268153869</v>
      </c>
      <c r="K39" s="7">
        <v>73.15589064069674</v>
      </c>
      <c r="L39" s="7">
        <v>75.360607033654858</v>
      </c>
      <c r="M39" s="7">
        <v>71.297772435632041</v>
      </c>
      <c r="N39" s="7">
        <v>72.99974336894924</v>
      </c>
    </row>
    <row r="40" spans="2:15" ht="6" customHeight="1" x14ac:dyDescent="0.2"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2:15" ht="12.75" customHeight="1" x14ac:dyDescent="0.2">
      <c r="B41" s="27" t="s">
        <v>27</v>
      </c>
      <c r="C41" s="10"/>
      <c r="D41" s="10"/>
      <c r="E41" s="11">
        <v>-4.177288785391994</v>
      </c>
      <c r="F41" s="11">
        <v>32.451340580133461</v>
      </c>
      <c r="G41" s="11">
        <v>23.626923994835607</v>
      </c>
      <c r="H41" s="11">
        <v>22.638277806850979</v>
      </c>
      <c r="I41" s="11">
        <v>3.7731454437121101</v>
      </c>
      <c r="J41" s="11">
        <v>14.267434076297491</v>
      </c>
      <c r="K41" s="11">
        <v>15.008630226049974</v>
      </c>
      <c r="L41" s="11">
        <v>17.596248822032535</v>
      </c>
      <c r="M41" s="11">
        <v>23.00614888344559</v>
      </c>
      <c r="N41" s="11">
        <v>20.425070526642145</v>
      </c>
    </row>
    <row r="42" spans="2:15" ht="6" customHeight="1" x14ac:dyDescent="0.2"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2:15" s="4" customFormat="1" ht="12.75" customHeight="1" x14ac:dyDescent="0.2">
      <c r="B43" s="4" t="s">
        <v>24</v>
      </c>
      <c r="E43" s="8">
        <v>2.2731565419481936</v>
      </c>
      <c r="F43" s="8">
        <v>2.7851162773200451</v>
      </c>
      <c r="G43" s="8">
        <v>3.2529656338028166</v>
      </c>
      <c r="H43" s="8">
        <v>2.1794723471115014</v>
      </c>
      <c r="I43" s="8">
        <v>2.4713051645145998</v>
      </c>
      <c r="J43" s="8">
        <v>1.9378021120526667</v>
      </c>
      <c r="K43" s="8">
        <v>3.2457977367638877</v>
      </c>
      <c r="L43" s="8">
        <v>2.634233731957361</v>
      </c>
      <c r="M43" s="8">
        <v>2.0912357029517401</v>
      </c>
      <c r="N43" s="8">
        <v>2.3717447862220635</v>
      </c>
    </row>
    <row r="44" spans="2:15" ht="6" customHeight="1" x14ac:dyDescent="0.2"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2:15" x14ac:dyDescent="0.2">
      <c r="B45" s="9" t="s">
        <v>28</v>
      </c>
      <c r="C45" s="10"/>
      <c r="D45" s="10"/>
      <c r="E45" s="11">
        <v>-6.4504453273401872</v>
      </c>
      <c r="F45" s="11">
        <v>29.666224302813415</v>
      </c>
      <c r="G45" s="11">
        <v>20.373958361032791</v>
      </c>
      <c r="H45" s="11">
        <v>20.458805459739477</v>
      </c>
      <c r="I45" s="11">
        <v>1.3018402791975103</v>
      </c>
      <c r="J45" s="11">
        <v>12.329631964244824</v>
      </c>
      <c r="K45" s="11">
        <v>11.762832489286087</v>
      </c>
      <c r="L45" s="11">
        <v>14.962015090075175</v>
      </c>
      <c r="M45" s="11">
        <v>20.914913180493851</v>
      </c>
      <c r="N45" s="11">
        <v>18.053325740420082</v>
      </c>
    </row>
    <row r="46" spans="2:15" ht="6" customHeight="1" x14ac:dyDescent="0.2">
      <c r="O46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 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topLeftCell="A7" workbookViewId="0">
      <selection activeCell="B19" sqref="B19:B34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f>'fm-ES'!C1</f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153</v>
      </c>
    </row>
    <row r="2" spans="1:15" ht="15.75" customHeight="1" x14ac:dyDescent="0.2">
      <c r="D2" s="36" t="s">
        <v>135</v>
      </c>
      <c r="E2" s="36"/>
      <c r="F2" s="36"/>
      <c r="G2" s="36"/>
      <c r="H2" s="36"/>
      <c r="I2" s="36"/>
      <c r="J2" s="36"/>
      <c r="K2" s="36"/>
      <c r="L2" s="36"/>
      <c r="M2" s="36"/>
      <c r="N2" s="5"/>
    </row>
    <row r="3" spans="1:15" ht="15.75" customHeight="1" x14ac:dyDescent="0.2">
      <c r="D3" s="37" t="s">
        <v>83</v>
      </c>
      <c r="E3" s="37"/>
      <c r="F3" s="37"/>
      <c r="G3" s="37"/>
      <c r="H3" s="37"/>
      <c r="I3" s="37"/>
      <c r="J3" s="37"/>
      <c r="K3" s="37"/>
      <c r="L3" s="37"/>
      <c r="M3" s="37"/>
      <c r="N3" s="2"/>
    </row>
    <row r="4" spans="1:15" ht="9" customHeight="1" x14ac:dyDescent="0.2"/>
    <row r="5" spans="1:15" ht="12.75" customHeight="1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136</v>
      </c>
      <c r="E7" s="6">
        <v>64.185514255478296</v>
      </c>
      <c r="F7" s="6">
        <v>89.017196126796378</v>
      </c>
      <c r="G7" s="6">
        <v>67.466795431636427</v>
      </c>
      <c r="H7" s="6">
        <v>82.147396008082467</v>
      </c>
      <c r="I7" s="6">
        <v>78.079586810491122</v>
      </c>
      <c r="J7" s="6">
        <v>84.878782322781348</v>
      </c>
      <c r="K7" s="6">
        <v>79.958127006245803</v>
      </c>
      <c r="L7" s="6">
        <v>79.989872307994332</v>
      </c>
      <c r="M7" s="6">
        <v>84.963822685667054</v>
      </c>
      <c r="N7" s="6">
        <v>82.72351502342319</v>
      </c>
    </row>
    <row r="8" spans="1:15" ht="12" customHeight="1" x14ac:dyDescent="0.2">
      <c r="B8" t="s">
        <v>137</v>
      </c>
      <c r="E8" s="6">
        <v>0.99450943404731584</v>
      </c>
      <c r="F8" s="6">
        <v>0.18945413988043752</v>
      </c>
      <c r="G8" s="6">
        <v>7.2238103480145241E-2</v>
      </c>
      <c r="H8" s="6">
        <v>0.91250524788799581</v>
      </c>
      <c r="I8" s="6">
        <v>-2.6508128938936726E-2</v>
      </c>
      <c r="J8" s="6">
        <v>0</v>
      </c>
      <c r="K8" s="6">
        <v>-0.12064667754007591</v>
      </c>
      <c r="L8" s="6">
        <v>0.85635115001930806</v>
      </c>
      <c r="M8" s="6">
        <v>0.23139886607405308</v>
      </c>
      <c r="N8" s="6">
        <v>0.45323830337512327</v>
      </c>
    </row>
    <row r="9" spans="1:15" ht="12" customHeight="1" x14ac:dyDescent="0.2">
      <c r="B9" t="s">
        <v>138</v>
      </c>
      <c r="E9" s="6">
        <v>0.23454128524294227</v>
      </c>
      <c r="F9" s="6">
        <v>0.32221931114279739</v>
      </c>
      <c r="G9" s="6">
        <v>2.8430276377985457</v>
      </c>
      <c r="H9" s="6">
        <v>0.20552118241052317</v>
      </c>
      <c r="I9" s="6">
        <v>0.37009524096554397</v>
      </c>
      <c r="J9" s="6">
        <v>0.35185820466244527</v>
      </c>
      <c r="K9" s="6">
        <v>0.61165443596640257</v>
      </c>
      <c r="L9" s="6">
        <v>0.38108500592875877</v>
      </c>
      <c r="M9" s="6">
        <v>0.24873897602387765</v>
      </c>
      <c r="N9" s="6">
        <v>0.32231598631142233</v>
      </c>
    </row>
    <row r="10" spans="1:15" ht="12" customHeight="1" x14ac:dyDescent="0.2">
      <c r="B10" t="s">
        <v>139</v>
      </c>
      <c r="E10" s="6">
        <v>-0.34390342076855984</v>
      </c>
      <c r="F10" s="6">
        <v>-4.7291072215058363E-2</v>
      </c>
      <c r="G10" s="6">
        <v>0</v>
      </c>
      <c r="H10" s="6">
        <v>-8.152897902519507E-2</v>
      </c>
      <c r="I10" s="6">
        <v>-0.28035906189487525</v>
      </c>
      <c r="J10" s="6">
        <v>-0.35324016914326689</v>
      </c>
      <c r="K10" s="6">
        <v>0</v>
      </c>
      <c r="L10" s="6">
        <v>-0.17105545099285599</v>
      </c>
      <c r="M10" s="6">
        <v>-0.14519620507531422</v>
      </c>
      <c r="N10" s="6">
        <v>-0.1464331902449256</v>
      </c>
    </row>
    <row r="11" spans="1:15" ht="12.75" customHeight="1" x14ac:dyDescent="0.2">
      <c r="B11" s="25" t="s">
        <v>22</v>
      </c>
      <c r="E11" s="8">
        <v>65.070661553999997</v>
      </c>
      <c r="F11" s="8">
        <v>89.48157850560456</v>
      </c>
      <c r="G11" s="8">
        <v>70.382061172915115</v>
      </c>
      <c r="H11" s="8">
        <v>83.183893459355787</v>
      </c>
      <c r="I11" s="8">
        <v>78.142814860622863</v>
      </c>
      <c r="J11" s="8">
        <v>84.877400358300534</v>
      </c>
      <c r="K11" s="8">
        <v>80.449134764672124</v>
      </c>
      <c r="L11" s="8">
        <v>81.05625301294954</v>
      </c>
      <c r="M11" s="8">
        <v>85.298764322689664</v>
      </c>
      <c r="N11" s="8">
        <v>83.352636122864823</v>
      </c>
    </row>
    <row r="12" spans="1:15" ht="3" customHeight="1" x14ac:dyDescent="0.2">
      <c r="B12" s="18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5" ht="12.75" customHeight="1" x14ac:dyDescent="0.2">
      <c r="B13" s="25" t="s">
        <v>23</v>
      </c>
      <c r="E13" s="8">
        <v>1.4043501123881929E-2</v>
      </c>
      <c r="F13" s="8">
        <v>8.3867482891768388E-2</v>
      </c>
      <c r="G13" s="8">
        <v>0.85544591003969817</v>
      </c>
      <c r="H13" s="8">
        <v>6.2276782002619581E-2</v>
      </c>
      <c r="I13" s="8">
        <v>2.2696306322445958E-2</v>
      </c>
      <c r="J13" s="8">
        <v>6.8944872890914763E-2</v>
      </c>
      <c r="K13" s="8">
        <v>0.22599669216051055</v>
      </c>
      <c r="L13" s="8">
        <v>6.093935622751577E-2</v>
      </c>
      <c r="M13" s="8">
        <v>6.519702896725528E-2</v>
      </c>
      <c r="N13" s="8">
        <v>7.3319152427410286E-2</v>
      </c>
    </row>
    <row r="14" spans="1:15" ht="3" customHeight="1" x14ac:dyDescent="0.2">
      <c r="B14" s="1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5" ht="12" customHeight="1" x14ac:dyDescent="0.2">
      <c r="B15" t="s">
        <v>140</v>
      </c>
      <c r="E15" s="14">
        <v>0.9336922598809918</v>
      </c>
      <c r="F15" s="14">
        <v>0.18914181570072322</v>
      </c>
      <c r="G15" s="14">
        <v>0.6547342614924111</v>
      </c>
      <c r="H15" s="14">
        <v>1.1027978313372762</v>
      </c>
      <c r="I15" s="14">
        <v>0.26939070248749508</v>
      </c>
      <c r="J15" s="14">
        <v>0.32587797997035728</v>
      </c>
      <c r="K15" s="14">
        <v>0.21832232898481524</v>
      </c>
      <c r="L15" s="14">
        <v>0.56885154853945763</v>
      </c>
      <c r="M15" s="14">
        <v>0.70256660073489985</v>
      </c>
      <c r="N15" s="14">
        <v>0.62102565955822919</v>
      </c>
    </row>
    <row r="16" spans="1:15" ht="12" customHeight="1" x14ac:dyDescent="0.2">
      <c r="B16" t="s">
        <v>141</v>
      </c>
      <c r="E16" s="14">
        <v>0.36843671833467129</v>
      </c>
      <c r="F16" s="14">
        <v>0.61899274546289973</v>
      </c>
      <c r="G16" s="14">
        <v>1.9826718559570342</v>
      </c>
      <c r="H16" s="14">
        <v>1.3801981326546313</v>
      </c>
      <c r="I16" s="14">
        <v>0.32753384699119231</v>
      </c>
      <c r="J16" s="14">
        <v>0.85337003729706351</v>
      </c>
      <c r="K16" s="14">
        <v>1.2354392958732572</v>
      </c>
      <c r="L16" s="14">
        <v>0.78994237886194729</v>
      </c>
      <c r="M16" s="14">
        <v>0.97350450105633801</v>
      </c>
      <c r="N16" s="14">
        <v>0.91794942545799985</v>
      </c>
    </row>
    <row r="17" spans="2:14" ht="12" customHeight="1" x14ac:dyDescent="0.2">
      <c r="B17" t="s">
        <v>142</v>
      </c>
      <c r="E17" s="14">
        <v>1.1063557594173274</v>
      </c>
      <c r="F17" s="14">
        <v>0.20828748267083994</v>
      </c>
      <c r="G17" s="14">
        <v>5.899353410177989</v>
      </c>
      <c r="H17" s="14">
        <v>0.156206906017898</v>
      </c>
      <c r="I17" s="14">
        <v>1.6299526058213958</v>
      </c>
      <c r="J17" s="14">
        <v>6.2496893553700431E-2</v>
      </c>
      <c r="K17" s="14">
        <v>0.13468051325530492</v>
      </c>
      <c r="L17" s="14">
        <v>1.1597156642470896</v>
      </c>
      <c r="M17" s="14">
        <v>9.3316980846890746E-2</v>
      </c>
      <c r="N17" s="14">
        <v>0.51072029317800849</v>
      </c>
    </row>
    <row r="18" spans="2:14" ht="12" customHeight="1" x14ac:dyDescent="0.2">
      <c r="B18" t="s">
        <v>143</v>
      </c>
      <c r="E18" s="14">
        <v>0.82453810429991725</v>
      </c>
      <c r="F18" s="14">
        <v>0.75199904036075049</v>
      </c>
      <c r="G18" s="14">
        <v>5.8747500302119011</v>
      </c>
      <c r="H18" s="14">
        <v>1.9800478440278155</v>
      </c>
      <c r="I18" s="14">
        <v>0.4289257999895475</v>
      </c>
      <c r="J18" s="14">
        <v>0.90686031248281018</v>
      </c>
      <c r="K18" s="14">
        <v>0.9690983928499679</v>
      </c>
      <c r="L18" s="14">
        <v>1.3215590187509465</v>
      </c>
      <c r="M18" s="14">
        <v>1.3114645436084393</v>
      </c>
      <c r="N18" s="14">
        <v>1.294459497116885</v>
      </c>
    </row>
    <row r="19" spans="2:14" ht="12" customHeight="1" x14ac:dyDescent="0.2">
      <c r="B19" t="s">
        <v>214</v>
      </c>
      <c r="E19" s="14">
        <v>0</v>
      </c>
      <c r="F19" s="14">
        <v>2.2665285839858385E-2</v>
      </c>
      <c r="G19" s="14">
        <v>0</v>
      </c>
      <c r="H19" s="14">
        <v>4.4898391369310175E-3</v>
      </c>
      <c r="I19" s="14">
        <v>0</v>
      </c>
      <c r="J19" s="14">
        <v>0</v>
      </c>
      <c r="K19" s="14">
        <v>0</v>
      </c>
      <c r="L19" s="14">
        <v>4.9174815008465877E-3</v>
      </c>
      <c r="M19" s="14">
        <v>1.0800724125074268E-2</v>
      </c>
      <c r="N19" s="14">
        <v>7.8537920447629972E-3</v>
      </c>
    </row>
    <row r="20" spans="2:14" ht="12.75" customHeight="1" x14ac:dyDescent="0.2">
      <c r="B20" s="25" t="s">
        <v>144</v>
      </c>
      <c r="E20" s="8">
        <v>3.2330228419329075</v>
      </c>
      <c r="F20" s="8">
        <v>1.7910863700350719</v>
      </c>
      <c r="G20" s="8">
        <v>14.411509557839336</v>
      </c>
      <c r="H20" s="8">
        <v>4.6237405531745521</v>
      </c>
      <c r="I20" s="8">
        <v>2.6558029552896305</v>
      </c>
      <c r="J20" s="8">
        <v>2.1486052233039312</v>
      </c>
      <c r="K20" s="8">
        <v>2.5575405309633457</v>
      </c>
      <c r="L20" s="8">
        <v>3.8449860919002874</v>
      </c>
      <c r="M20" s="8">
        <v>3.0916533503716424</v>
      </c>
      <c r="N20" s="8">
        <v>3.3520086673558858</v>
      </c>
    </row>
    <row r="21" spans="2:14" ht="3" customHeight="1" x14ac:dyDescent="0.2">
      <c r="B21" s="1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2:14" ht="12" customHeight="1" x14ac:dyDescent="0.2">
      <c r="B22" s="13" t="s">
        <v>215</v>
      </c>
      <c r="E22" s="14">
        <v>0.2646492241223462</v>
      </c>
      <c r="F22" s="14">
        <v>0.10655646986879669</v>
      </c>
      <c r="G22" s="14">
        <v>0.24342948382536556</v>
      </c>
      <c r="H22" s="14">
        <v>5.1547701554693799E-2</v>
      </c>
      <c r="I22" s="14">
        <v>3.8809533660724353E-3</v>
      </c>
      <c r="J22" s="14">
        <v>2.957517771682381E-3</v>
      </c>
      <c r="K22" s="14">
        <v>0.13730347344360128</v>
      </c>
      <c r="L22" s="14">
        <v>7.7498221299242526E-2</v>
      </c>
      <c r="M22" s="14">
        <v>4.8714883471603354E-2</v>
      </c>
      <c r="N22" s="14">
        <v>6.529964486040539E-2</v>
      </c>
    </row>
    <row r="23" spans="2:14" ht="12" customHeight="1" x14ac:dyDescent="0.2">
      <c r="B23" s="13" t="s">
        <v>216</v>
      </c>
      <c r="E23" s="14">
        <v>3.8941353302115873</v>
      </c>
      <c r="F23" s="14">
        <v>1.545912049424935</v>
      </c>
      <c r="G23" s="14">
        <v>3.1388511405470596</v>
      </c>
      <c r="H23" s="14">
        <v>6.1610813184583204</v>
      </c>
      <c r="I23" s="14">
        <v>3.3039737191739982</v>
      </c>
      <c r="J23" s="14">
        <v>1.7236244276835122</v>
      </c>
      <c r="K23" s="14">
        <v>1.5471913124325598</v>
      </c>
      <c r="L23" s="14">
        <v>3.4961724894287531</v>
      </c>
      <c r="M23" s="14">
        <v>4.2448649843288315</v>
      </c>
      <c r="N23" s="14">
        <v>3.7894401373410322</v>
      </c>
    </row>
    <row r="24" spans="2:14" ht="12" customHeight="1" x14ac:dyDescent="0.2">
      <c r="B24" s="13" t="s">
        <v>217</v>
      </c>
      <c r="E24" s="14">
        <v>0</v>
      </c>
      <c r="F24" s="14">
        <v>8.1007438331151017E-3</v>
      </c>
      <c r="G24" s="14">
        <v>0</v>
      </c>
      <c r="H24" s="14">
        <v>0.11346882591307814</v>
      </c>
      <c r="I24" s="14">
        <v>0.16297151763871814</v>
      </c>
      <c r="J24" s="14">
        <v>0.40726700640145519</v>
      </c>
      <c r="K24" s="14">
        <v>0.13273741875236822</v>
      </c>
      <c r="L24" s="14">
        <v>0.10784567298564915</v>
      </c>
      <c r="M24" s="14">
        <v>0.13304988594376693</v>
      </c>
      <c r="N24" s="14">
        <v>0.12321460326253852</v>
      </c>
    </row>
    <row r="25" spans="2:14" ht="12" customHeight="1" x14ac:dyDescent="0.2">
      <c r="B25" s="13" t="s">
        <v>218</v>
      </c>
      <c r="E25" s="14">
        <v>0.88706733440746721</v>
      </c>
      <c r="F25" s="14">
        <v>0.18302967026880185</v>
      </c>
      <c r="G25" s="14">
        <v>1.9277585318073076</v>
      </c>
      <c r="H25" s="14">
        <v>0.37262172145465877</v>
      </c>
      <c r="I25" s="14">
        <v>0.33993032413903856</v>
      </c>
      <c r="J25" s="14">
        <v>0.27899032913710636</v>
      </c>
      <c r="K25" s="14">
        <v>0.90342363229373512</v>
      </c>
      <c r="L25" s="14">
        <v>0.42546026058774578</v>
      </c>
      <c r="M25" s="14">
        <v>0.23919942355636817</v>
      </c>
      <c r="N25" s="14">
        <v>0.35206160910844203</v>
      </c>
    </row>
    <row r="26" spans="2:14" ht="12" customHeight="1" x14ac:dyDescent="0.2">
      <c r="B26" s="13" t="s">
        <v>219</v>
      </c>
      <c r="E26" s="14">
        <v>1.2470012383206015</v>
      </c>
      <c r="F26" s="14">
        <v>0.52974250675456325</v>
      </c>
      <c r="G26" s="14">
        <v>0.47776278733796063</v>
      </c>
      <c r="H26" s="14">
        <v>0.28813423473708816</v>
      </c>
      <c r="I26" s="14">
        <v>0.36986034967301362</v>
      </c>
      <c r="J26" s="14">
        <v>0.18549356113355686</v>
      </c>
      <c r="K26" s="14">
        <v>0.17793842069567048</v>
      </c>
      <c r="L26" s="14">
        <v>0.37689728721760563</v>
      </c>
      <c r="M26" s="14">
        <v>0.43557483332310826</v>
      </c>
      <c r="N26" s="14">
        <v>0.3970363969874271</v>
      </c>
    </row>
    <row r="27" spans="2:14" ht="12.75" customHeight="1" x14ac:dyDescent="0.2">
      <c r="B27" s="25" t="s">
        <v>145</v>
      </c>
      <c r="E27" s="8">
        <v>6.2928531270620018</v>
      </c>
      <c r="F27" s="8">
        <v>2.3733414401502118</v>
      </c>
      <c r="G27" s="8">
        <v>5.7878019435176933</v>
      </c>
      <c r="H27" s="8">
        <v>6.9868538021178388</v>
      </c>
      <c r="I27" s="8">
        <v>4.1806168639908412</v>
      </c>
      <c r="J27" s="8">
        <v>2.5983328421273129</v>
      </c>
      <c r="K27" s="8">
        <v>2.8985942576179347</v>
      </c>
      <c r="L27" s="8">
        <v>4.4838739315189962</v>
      </c>
      <c r="M27" s="8">
        <v>5.1014040106236784</v>
      </c>
      <c r="N27" s="8">
        <v>4.7270523915598455</v>
      </c>
    </row>
    <row r="28" spans="2:14" ht="3" customHeight="1" x14ac:dyDescent="0.2">
      <c r="B28" s="1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2:14" ht="11.25" customHeight="1" x14ac:dyDescent="0.2">
      <c r="B29" s="13" t="s">
        <v>146</v>
      </c>
      <c r="E29" s="14">
        <v>2.1904173947817771</v>
      </c>
      <c r="F29" s="14">
        <v>3.9233315027369664</v>
      </c>
      <c r="G29" s="14">
        <v>6.017823138546782</v>
      </c>
      <c r="H29" s="14">
        <v>1.0837689087763931</v>
      </c>
      <c r="I29" s="14">
        <v>2.138684331255599</v>
      </c>
      <c r="J29" s="14">
        <v>1.7203357519892846</v>
      </c>
      <c r="K29" s="14">
        <v>2.1443183942441886</v>
      </c>
      <c r="L29" s="14">
        <v>3.3641242974618049</v>
      </c>
      <c r="M29" s="14">
        <v>1.3999981106287316</v>
      </c>
      <c r="N29" s="14">
        <v>2.2093413106472988</v>
      </c>
    </row>
    <row r="30" spans="2:14" ht="11.25" customHeight="1" x14ac:dyDescent="0.2">
      <c r="B30" s="13" t="s">
        <v>220</v>
      </c>
      <c r="E30" s="14">
        <v>0.23644849045544539</v>
      </c>
      <c r="F30" s="14">
        <v>0.36718626054938719</v>
      </c>
      <c r="G30" s="14">
        <v>0.75178650305485961</v>
      </c>
      <c r="H30" s="14">
        <v>0.46772146762596623</v>
      </c>
      <c r="I30" s="14">
        <v>1.272319165946123</v>
      </c>
      <c r="J30" s="14">
        <v>0.55686486155802239</v>
      </c>
      <c r="K30" s="14">
        <v>0.8223659505448393</v>
      </c>
      <c r="L30" s="14">
        <v>0.67613311268836385</v>
      </c>
      <c r="M30" s="14">
        <v>0.46093906348941216</v>
      </c>
      <c r="N30" s="14">
        <v>0.56667166907792754</v>
      </c>
    </row>
    <row r="31" spans="2:14" ht="11.25" customHeight="1" x14ac:dyDescent="0.2">
      <c r="B31" s="13" t="s">
        <v>147</v>
      </c>
      <c r="E31" s="14">
        <v>0</v>
      </c>
      <c r="F31" s="14">
        <v>9.9839151107450938E-2</v>
      </c>
      <c r="G31" s="14">
        <v>0</v>
      </c>
      <c r="H31" s="14">
        <v>0.52601420804099053</v>
      </c>
      <c r="I31" s="14">
        <v>0.91675480237610718</v>
      </c>
      <c r="J31" s="14">
        <v>1.0765916213743347</v>
      </c>
      <c r="K31" s="14">
        <v>0.65032758654211742</v>
      </c>
      <c r="L31" s="14">
        <v>0.58892373237256324</v>
      </c>
      <c r="M31" s="14">
        <v>0.43754966156110192</v>
      </c>
      <c r="N31" s="14">
        <v>0.50935570498357852</v>
      </c>
    </row>
    <row r="32" spans="2:14" ht="11.25" customHeight="1" x14ac:dyDescent="0.2">
      <c r="B32" s="13" t="s">
        <v>221</v>
      </c>
      <c r="E32" s="14">
        <v>1.4656154802095659E-3</v>
      </c>
      <c r="F32" s="14">
        <v>3.2371245005705679E-2</v>
      </c>
      <c r="G32" s="14">
        <v>0.2738871541224337</v>
      </c>
      <c r="H32" s="14">
        <v>3.3948131298865633E-2</v>
      </c>
      <c r="I32" s="14">
        <v>2.4730194408108256E-2</v>
      </c>
      <c r="J32" s="14">
        <v>2.4189905840672377E-2</v>
      </c>
      <c r="K32" s="14">
        <v>0.15107110801344095</v>
      </c>
      <c r="L32" s="14">
        <v>5.473424762067975E-2</v>
      </c>
      <c r="M32" s="14">
        <v>5.0598935439651379E-3</v>
      </c>
      <c r="N32" s="14">
        <v>3.3269720170660134E-2</v>
      </c>
    </row>
    <row r="33" spans="2:14" ht="11.25" customHeight="1" x14ac:dyDescent="0.2">
      <c r="B33" s="13" t="s">
        <v>148</v>
      </c>
      <c r="E33" s="14">
        <v>4.1920035707190474E-2</v>
      </c>
      <c r="F33" s="14">
        <v>0.15605567226407532</v>
      </c>
      <c r="G33" s="14">
        <v>4.5172220132802962E-2</v>
      </c>
      <c r="H33" s="14">
        <v>1.5545053776728454E-2</v>
      </c>
      <c r="I33" s="14">
        <v>2.6991122233705558E-2</v>
      </c>
      <c r="J33" s="14">
        <v>2.1060888382536835E-2</v>
      </c>
      <c r="K33" s="14">
        <v>2.353726571620824E-2</v>
      </c>
      <c r="L33" s="14">
        <v>1.2979015756531461E-2</v>
      </c>
      <c r="M33" s="14">
        <v>9.2251337281714002E-2</v>
      </c>
      <c r="N33" s="14">
        <v>5.7221622737639415E-2</v>
      </c>
    </row>
    <row r="34" spans="2:14" ht="11.25" customHeight="1" x14ac:dyDescent="0.2">
      <c r="B34" s="13" t="s">
        <v>149</v>
      </c>
      <c r="E34" s="14">
        <v>2.8580822238392718E-2</v>
      </c>
      <c r="F34" s="14">
        <v>2.3822412282180919E-2</v>
      </c>
      <c r="G34" s="14">
        <v>4.3584348152376516E-2</v>
      </c>
      <c r="H34" s="14">
        <v>9.627536972178885E-2</v>
      </c>
      <c r="I34" s="14">
        <v>2.2075224967001122E-2</v>
      </c>
      <c r="J34" s="14">
        <v>0.19119430157202116</v>
      </c>
      <c r="K34" s="14">
        <v>2.7128937625518285E-2</v>
      </c>
      <c r="L34" s="14">
        <v>3.1835779050053858E-2</v>
      </c>
      <c r="M34" s="14">
        <v>0.10909553183281505</v>
      </c>
      <c r="N34" s="14">
        <v>7.4041190416012426E-2</v>
      </c>
    </row>
    <row r="35" spans="2:14" ht="12.75" customHeight="1" x14ac:dyDescent="0.2">
      <c r="B35" s="25" t="s">
        <v>150</v>
      </c>
      <c r="E35" s="8">
        <v>2.498832358663015</v>
      </c>
      <c r="F35" s="8">
        <v>4.6026062439457665</v>
      </c>
      <c r="G35" s="8">
        <v>7.1322533640092551</v>
      </c>
      <c r="H35" s="8">
        <v>2.2232731392407326</v>
      </c>
      <c r="I35" s="8">
        <v>4.4015548411866448</v>
      </c>
      <c r="J35" s="8">
        <v>3.5902373307168718</v>
      </c>
      <c r="K35" s="8">
        <v>3.8187492426863128</v>
      </c>
      <c r="L35" s="8">
        <v>4.7287301849499963</v>
      </c>
      <c r="M35" s="8">
        <v>2.5048935983377403</v>
      </c>
      <c r="N35" s="8">
        <v>3.449901218033117</v>
      </c>
    </row>
    <row r="36" spans="2:14" ht="6" customHeight="1" x14ac:dyDescent="0.2">
      <c r="B36" s="1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2:14" ht="12.75" customHeight="1" x14ac:dyDescent="0.2">
      <c r="B37" s="26" t="s">
        <v>151</v>
      </c>
      <c r="E37" s="7">
        <v>77.109413382781796</v>
      </c>
      <c r="F37" s="7">
        <v>98.332480042627381</v>
      </c>
      <c r="G37" s="7">
        <v>98.569071948321096</v>
      </c>
      <c r="H37" s="7">
        <v>97.080037735891523</v>
      </c>
      <c r="I37" s="7">
        <v>89.403485827412425</v>
      </c>
      <c r="J37" s="7">
        <v>93.28352062733957</v>
      </c>
      <c r="K37" s="7">
        <v>89.95001548810022</v>
      </c>
      <c r="L37" s="7">
        <v>94.174782577546338</v>
      </c>
      <c r="M37" s="7">
        <v>96.061912310989996</v>
      </c>
      <c r="N37" s="7">
        <v>94.954917552241099</v>
      </c>
    </row>
    <row r="38" spans="2:14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2:14" ht="12.75" customHeight="1" x14ac:dyDescent="0.2">
      <c r="B39" s="26" t="s">
        <v>152</v>
      </c>
      <c r="E39" s="7">
        <v>78.372256060606048</v>
      </c>
      <c r="F39" s="7">
        <v>76.34105525815157</v>
      </c>
      <c r="G39" s="7">
        <v>73.825802219608988</v>
      </c>
      <c r="H39" s="7">
        <v>79.360586859107016</v>
      </c>
      <c r="I39" s="7">
        <v>93.265552301355825</v>
      </c>
      <c r="J39" s="7">
        <v>93.912137180937407</v>
      </c>
      <c r="K39" s="7">
        <v>79.094520629609335</v>
      </c>
      <c r="L39" s="7">
        <v>85.508768154624946</v>
      </c>
      <c r="M39" s="7">
        <v>80.433465394471398</v>
      </c>
      <c r="N39" s="7">
        <v>82.327925115559268</v>
      </c>
    </row>
    <row r="40" spans="2:14" ht="6" customHeight="1" x14ac:dyDescent="0.2"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2:14" ht="12.75" customHeight="1" x14ac:dyDescent="0.2">
      <c r="B41" s="27" t="s">
        <v>27</v>
      </c>
      <c r="C41" s="10"/>
      <c r="D41" s="10"/>
      <c r="E41" s="11">
        <v>-1.2628426778242527</v>
      </c>
      <c r="F41" s="11">
        <v>21.991424784475811</v>
      </c>
      <c r="G41" s="11">
        <v>24.743269728712107</v>
      </c>
      <c r="H41" s="11">
        <v>17.719450876784506</v>
      </c>
      <c r="I41" s="11">
        <v>-3.8620664739434005</v>
      </c>
      <c r="J41" s="11">
        <v>-0.62861655359783697</v>
      </c>
      <c r="K41" s="11">
        <v>10.855494858490886</v>
      </c>
      <c r="L41" s="11">
        <v>8.6660144229213927</v>
      </c>
      <c r="M41" s="11">
        <v>15.628446916518598</v>
      </c>
      <c r="N41" s="11">
        <v>12.626992436681832</v>
      </c>
    </row>
    <row r="42" spans="2:14" ht="6" customHeight="1" x14ac:dyDescent="0.2"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2:14" s="4" customFormat="1" ht="12.75" customHeight="1" x14ac:dyDescent="0.2">
      <c r="B43" s="4" t="s">
        <v>24</v>
      </c>
      <c r="E43" s="8">
        <v>2.2377848484848482</v>
      </c>
      <c r="F43" s="8">
        <v>3.5374742290846348</v>
      </c>
      <c r="G43" s="8">
        <v>3.18279472291636</v>
      </c>
      <c r="H43" s="8">
        <v>2.5445932237958981</v>
      </c>
      <c r="I43" s="8">
        <v>2.9982719398057629</v>
      </c>
      <c r="J43" s="8">
        <v>2.850488444408684</v>
      </c>
      <c r="K43" s="8">
        <v>3.7590657782136709</v>
      </c>
      <c r="L43" s="8">
        <v>3.2609374137137599</v>
      </c>
      <c r="M43" s="8">
        <v>2.5778881086091272</v>
      </c>
      <c r="N43" s="8">
        <v>2.9174817373611064</v>
      </c>
    </row>
    <row r="44" spans="2:14" ht="6" customHeight="1" x14ac:dyDescent="0.2"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2:14" ht="12.75" customHeight="1" x14ac:dyDescent="0.2">
      <c r="B45" s="9" t="s">
        <v>28</v>
      </c>
      <c r="C45" s="10"/>
      <c r="D45" s="10"/>
      <c r="E45" s="11">
        <v>-3.5006275263091009</v>
      </c>
      <c r="F45" s="11">
        <v>18.453950555391177</v>
      </c>
      <c r="G45" s="11">
        <v>21.560475005795748</v>
      </c>
      <c r="H45" s="11">
        <v>15.174857652988608</v>
      </c>
      <c r="I45" s="11">
        <v>-6.8603384137491634</v>
      </c>
      <c r="J45" s="11">
        <v>-3.479104998006521</v>
      </c>
      <c r="K45" s="11">
        <v>7.0964290802772148</v>
      </c>
      <c r="L45" s="11">
        <v>5.4050770092076323</v>
      </c>
      <c r="M45" s="11">
        <v>13.050558807909471</v>
      </c>
      <c r="N45" s="11">
        <v>9.7095106993207256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topLeftCell="A16" workbookViewId="0">
      <selection activeCell="B19" sqref="B19:B35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f>'fm-ES'!C1</f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154</v>
      </c>
    </row>
    <row r="2" spans="1:15" ht="15.75" customHeight="1" x14ac:dyDescent="0.2">
      <c r="D2" s="36" t="s">
        <v>135</v>
      </c>
      <c r="E2" s="36"/>
      <c r="F2" s="36"/>
      <c r="G2" s="36"/>
      <c r="H2" s="36"/>
      <c r="I2" s="36"/>
      <c r="J2" s="36"/>
      <c r="K2" s="36"/>
      <c r="L2" s="36"/>
      <c r="M2" s="36"/>
      <c r="N2" s="5"/>
    </row>
    <row r="3" spans="1:15" ht="15.75" customHeight="1" x14ac:dyDescent="0.2">
      <c r="D3" s="37" t="s">
        <v>84</v>
      </c>
      <c r="E3" s="37"/>
      <c r="F3" s="37"/>
      <c r="G3" s="37"/>
      <c r="H3" s="37"/>
      <c r="I3" s="37"/>
      <c r="J3" s="37"/>
      <c r="K3" s="37"/>
      <c r="L3" s="37"/>
      <c r="M3" s="37"/>
      <c r="N3" s="2"/>
    </row>
    <row r="4" spans="1:15" ht="9" customHeight="1" x14ac:dyDescent="0.2"/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136</v>
      </c>
      <c r="E7" s="6">
        <v>462.88643131841042</v>
      </c>
      <c r="F7" s="6">
        <v>808.37983555299979</v>
      </c>
      <c r="G7" s="6">
        <v>334.99130639984895</v>
      </c>
      <c r="H7" s="6">
        <v>628.54317789432775</v>
      </c>
      <c r="I7" s="6">
        <v>483.35264608642922</v>
      </c>
      <c r="J7" s="6">
        <v>623.69554948650898</v>
      </c>
      <c r="K7" s="6">
        <v>543.54226923723593</v>
      </c>
      <c r="L7" s="6">
        <v>586.17832905236435</v>
      </c>
      <c r="M7" s="6">
        <v>678.11691801913116</v>
      </c>
      <c r="N7" s="6">
        <v>631.88207701204203</v>
      </c>
    </row>
    <row r="8" spans="1:15" ht="12" customHeight="1" x14ac:dyDescent="0.2">
      <c r="B8" t="s">
        <v>137</v>
      </c>
      <c r="E8" s="6">
        <v>5.4988847253722515</v>
      </c>
      <c r="F8" s="6">
        <v>2.0761270027458609</v>
      </c>
      <c r="G8" s="6">
        <v>0.56635831602794029</v>
      </c>
      <c r="H8" s="6">
        <v>11.338676106263994</v>
      </c>
      <c r="I8" s="6">
        <v>-0.18452510906352096</v>
      </c>
      <c r="J8" s="6">
        <v>0</v>
      </c>
      <c r="K8" s="6">
        <v>-0.88598217788488487</v>
      </c>
      <c r="L8" s="6">
        <v>9.883085878323417</v>
      </c>
      <c r="M8" s="6">
        <v>1.6793758558826124</v>
      </c>
      <c r="N8" s="6">
        <v>4.8771953440327431</v>
      </c>
    </row>
    <row r="9" spans="1:15" ht="12" customHeight="1" x14ac:dyDescent="0.2">
      <c r="B9" t="s">
        <v>138</v>
      </c>
      <c r="E9" s="6">
        <v>1.3164875258850213</v>
      </c>
      <c r="F9" s="6">
        <v>2.3517263126625712</v>
      </c>
      <c r="G9" s="6">
        <v>16.075965640928828</v>
      </c>
      <c r="H9" s="6">
        <v>1.8643360525313859</v>
      </c>
      <c r="I9" s="6">
        <v>2.2530242385116495</v>
      </c>
      <c r="J9" s="6">
        <v>2.662006905470411</v>
      </c>
      <c r="K9" s="6">
        <v>4.4335341590539707</v>
      </c>
      <c r="L9" s="6">
        <v>2.2484749129880766</v>
      </c>
      <c r="M9" s="6">
        <v>2.315840753636015</v>
      </c>
      <c r="N9" s="6">
        <v>2.4230500897476408</v>
      </c>
    </row>
    <row r="10" spans="1:15" ht="12" customHeight="1" x14ac:dyDescent="0.2">
      <c r="B10" t="s">
        <v>139</v>
      </c>
      <c r="E10" s="6">
        <v>-3.570888472537225</v>
      </c>
      <c r="F10" s="6">
        <v>-0.38208403630173243</v>
      </c>
      <c r="G10" s="6">
        <v>0</v>
      </c>
      <c r="H10" s="6">
        <v>-0.59958389042870242</v>
      </c>
      <c r="I10" s="6">
        <v>-1.6587802492321535</v>
      </c>
      <c r="J10" s="6">
        <v>-2.0328587312604771</v>
      </c>
      <c r="K10" s="6">
        <v>0</v>
      </c>
      <c r="L10" s="6">
        <v>-1.2693656116967154</v>
      </c>
      <c r="M10" s="6">
        <v>-1.0299194272938601</v>
      </c>
      <c r="N10" s="6">
        <v>-1.0624591206818301</v>
      </c>
    </row>
    <row r="11" spans="1:15" ht="12.75" customHeight="1" x14ac:dyDescent="0.2">
      <c r="B11" s="25" t="s">
        <v>22</v>
      </c>
      <c r="E11" s="8">
        <v>466.13091509713047</v>
      </c>
      <c r="F11" s="8">
        <v>812.42560483210639</v>
      </c>
      <c r="G11" s="8">
        <v>351.63363035680578</v>
      </c>
      <c r="H11" s="8">
        <v>641.14660616269441</v>
      </c>
      <c r="I11" s="8">
        <v>483.76236496664512</v>
      </c>
      <c r="J11" s="8">
        <v>624.32469766071893</v>
      </c>
      <c r="K11" s="8">
        <v>547.08982121840495</v>
      </c>
      <c r="L11" s="8">
        <v>597.04052423197913</v>
      </c>
      <c r="M11" s="8">
        <v>681.08221520135589</v>
      </c>
      <c r="N11" s="8">
        <v>638.1198633251405</v>
      </c>
    </row>
    <row r="12" spans="1:15" ht="3" customHeight="1" x14ac:dyDescent="0.2">
      <c r="B12" s="18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5" ht="12" customHeight="1" x14ac:dyDescent="0.2">
      <c r="B13" s="25" t="s">
        <v>23</v>
      </c>
      <c r="E13" s="8">
        <v>0.10488117542648653</v>
      </c>
      <c r="F13" s="8">
        <v>0.59510939648179395</v>
      </c>
      <c r="G13" s="8">
        <v>4.3947215404946194</v>
      </c>
      <c r="H13" s="8">
        <v>0.41259285229405884</v>
      </c>
      <c r="I13" s="8">
        <v>0.11581274331435726</v>
      </c>
      <c r="J13" s="8">
        <v>0.34570497007530776</v>
      </c>
      <c r="K13" s="8">
        <v>1.3400504399484392</v>
      </c>
      <c r="L13" s="8">
        <v>0.35900559145597727</v>
      </c>
      <c r="M13" s="8">
        <v>0.42243235893747055</v>
      </c>
      <c r="N13" s="8">
        <v>0.45486029561582481</v>
      </c>
    </row>
    <row r="14" spans="1:15" ht="3" customHeight="1" x14ac:dyDescent="0.2">
      <c r="B14" s="18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spans="1:15" ht="12" customHeight="1" x14ac:dyDescent="0.2">
      <c r="B15" t="s">
        <v>140</v>
      </c>
      <c r="E15" s="6">
        <v>6.9731002859678535</v>
      </c>
      <c r="F15" s="6">
        <v>1.3421181596255574</v>
      </c>
      <c r="G15" s="6">
        <v>3.3635963753067775</v>
      </c>
      <c r="H15" s="6">
        <v>7.3061980420891048</v>
      </c>
      <c r="I15" s="6">
        <v>1.3746235107694114</v>
      </c>
      <c r="J15" s="6">
        <v>1.6340248750926283</v>
      </c>
      <c r="K15" s="6">
        <v>1.2945451997982402</v>
      </c>
      <c r="L15" s="6">
        <v>3.3512150320656859</v>
      </c>
      <c r="M15" s="6">
        <v>4.5521532370467792</v>
      </c>
      <c r="N15" s="6">
        <v>3.8527438703187173</v>
      </c>
    </row>
    <row r="16" spans="1:15" ht="12" customHeight="1" x14ac:dyDescent="0.2">
      <c r="B16" t="s">
        <v>141</v>
      </c>
      <c r="E16" s="6">
        <v>2.7515984616901688</v>
      </c>
      <c r="F16" s="6">
        <v>4.3922672587469584</v>
      </c>
      <c r="G16" s="6">
        <v>10.185671134604494</v>
      </c>
      <c r="H16" s="6">
        <v>9.1440158911703975</v>
      </c>
      <c r="I16" s="6">
        <v>1.6713113054365476</v>
      </c>
      <c r="J16" s="6">
        <v>4.2789877018660984</v>
      </c>
      <c r="K16" s="6">
        <v>7.325553998767024</v>
      </c>
      <c r="L16" s="6">
        <v>4.6537040837892008</v>
      </c>
      <c r="M16" s="6">
        <v>6.3076463656651631</v>
      </c>
      <c r="N16" s="6">
        <v>5.6948114264903298</v>
      </c>
    </row>
    <row r="17" spans="2:14" ht="12" customHeight="1" x14ac:dyDescent="0.2">
      <c r="B17" t="s">
        <v>142</v>
      </c>
      <c r="E17" s="6">
        <v>8.2626042796568395</v>
      </c>
      <c r="F17" s="6">
        <v>1.4779725566214861</v>
      </c>
      <c r="G17" s="6">
        <v>30.307019067396638</v>
      </c>
      <c r="H17" s="6">
        <v>1.0348937570223768</v>
      </c>
      <c r="I17" s="6">
        <v>8.3171807813447582</v>
      </c>
      <c r="J17" s="6">
        <v>0.31337336352720696</v>
      </c>
      <c r="K17" s="6">
        <v>0.79858992321918953</v>
      </c>
      <c r="L17" s="6">
        <v>6.8321103755900392</v>
      </c>
      <c r="M17" s="6">
        <v>0.60463050191862677</v>
      </c>
      <c r="N17" s="6">
        <v>3.1684270186012427</v>
      </c>
    </row>
    <row r="18" spans="2:14" ht="12" customHeight="1" x14ac:dyDescent="0.2">
      <c r="B18" t="s">
        <v>143</v>
      </c>
      <c r="E18" s="6">
        <v>6.1579035598067255</v>
      </c>
      <c r="F18" s="6">
        <v>5.3360573089036736</v>
      </c>
      <c r="G18" s="6">
        <v>30.180622994147633</v>
      </c>
      <c r="H18" s="6">
        <v>13.118108569125717</v>
      </c>
      <c r="I18" s="6">
        <v>2.1886853688596748</v>
      </c>
      <c r="J18" s="6">
        <v>4.5471998720686093</v>
      </c>
      <c r="K18" s="6">
        <v>5.7462820153561625</v>
      </c>
      <c r="L18" s="6">
        <v>7.7855610321731419</v>
      </c>
      <c r="M18" s="6">
        <v>8.4973973445570845</v>
      </c>
      <c r="N18" s="6">
        <v>8.0306196952322733</v>
      </c>
    </row>
    <row r="19" spans="2:14" ht="13.5" customHeight="1" x14ac:dyDescent="0.2">
      <c r="B19" t="s">
        <v>214</v>
      </c>
      <c r="E19" s="6">
        <v>0</v>
      </c>
      <c r="F19" s="6">
        <v>0.16082901396542759</v>
      </c>
      <c r="G19" s="6">
        <v>0</v>
      </c>
      <c r="H19" s="6">
        <v>2.9745845502574753E-2</v>
      </c>
      <c r="I19" s="6">
        <v>0</v>
      </c>
      <c r="J19" s="6">
        <v>0</v>
      </c>
      <c r="K19" s="6">
        <v>0</v>
      </c>
      <c r="L19" s="6">
        <v>2.8969839262732222E-2</v>
      </c>
      <c r="M19" s="6">
        <v>6.998133876130197E-2</v>
      </c>
      <c r="N19" s="6">
        <v>4.8723669776777001E-2</v>
      </c>
    </row>
    <row r="20" spans="2:14" ht="12.75" customHeight="1" x14ac:dyDescent="0.2">
      <c r="B20" s="25" t="s">
        <v>144</v>
      </c>
      <c r="E20" s="8">
        <v>24.145206587121585</v>
      </c>
      <c r="F20" s="8">
        <v>12.709244297863103</v>
      </c>
      <c r="G20" s="8">
        <v>74.036909571455539</v>
      </c>
      <c r="H20" s="8">
        <v>30.63296210491017</v>
      </c>
      <c r="I20" s="8">
        <v>13.551800966410392</v>
      </c>
      <c r="J20" s="8">
        <v>10.773585812554543</v>
      </c>
      <c r="K20" s="8">
        <v>15.164971137140617</v>
      </c>
      <c r="L20" s="8">
        <v>22.651560362880797</v>
      </c>
      <c r="M20" s="8">
        <v>20.031808787948954</v>
      </c>
      <c r="N20" s="8">
        <v>20.795325680419339</v>
      </c>
    </row>
    <row r="21" spans="2:14" ht="3" customHeight="1" x14ac:dyDescent="0.2">
      <c r="B21" s="1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2:14" ht="12" customHeight="1" x14ac:dyDescent="0.2">
      <c r="B22" s="13" t="s">
        <v>215</v>
      </c>
      <c r="E22" s="14">
        <v>1.9764816093087467</v>
      </c>
      <c r="F22" s="14">
        <v>0.75610658968607303</v>
      </c>
      <c r="G22" s="14">
        <v>1.2505814612044552</v>
      </c>
      <c r="H22" s="14">
        <v>0.34151111425056269</v>
      </c>
      <c r="I22" s="14">
        <v>1.9803392217853159E-2</v>
      </c>
      <c r="J22" s="14">
        <v>1.4829653749225772E-2</v>
      </c>
      <c r="K22" s="14">
        <v>0.81414280109847004</v>
      </c>
      <c r="L22" s="14">
        <v>0.45655708390562644</v>
      </c>
      <c r="M22" s="14">
        <v>0.31563927783594126</v>
      </c>
      <c r="N22" s="14">
        <v>0.40510855324219797</v>
      </c>
    </row>
    <row r="23" spans="2:14" ht="12" customHeight="1" x14ac:dyDescent="0.2">
      <c r="B23" s="13" t="s">
        <v>216</v>
      </c>
      <c r="E23" s="14">
        <v>31.63702001774973</v>
      </c>
      <c r="F23" s="14">
        <v>11.252582518651671</v>
      </c>
      <c r="G23" s="14">
        <v>13.324502548612422</v>
      </c>
      <c r="H23" s="14">
        <v>45.241426377849479</v>
      </c>
      <c r="I23" s="14">
        <v>18.387813251951407</v>
      </c>
      <c r="J23" s="14">
        <v>9.7785069340590685</v>
      </c>
      <c r="K23" s="14">
        <v>10.014416297707784</v>
      </c>
      <c r="L23" s="14">
        <v>23.584422747545208</v>
      </c>
      <c r="M23" s="14">
        <v>29.307303369035786</v>
      </c>
      <c r="N23" s="14">
        <v>25.734431823099591</v>
      </c>
    </row>
    <row r="24" spans="2:14" ht="12" customHeight="1" x14ac:dyDescent="0.2">
      <c r="B24" s="13" t="s">
        <v>217</v>
      </c>
      <c r="E24" s="14">
        <v>0</v>
      </c>
      <c r="F24" s="14">
        <v>5.7481500664566962E-2</v>
      </c>
      <c r="G24" s="14">
        <v>0</v>
      </c>
      <c r="H24" s="14">
        <v>0.7517476822737188</v>
      </c>
      <c r="I24" s="14">
        <v>0.83159692470215385</v>
      </c>
      <c r="J24" s="14">
        <v>2.0421276065508343</v>
      </c>
      <c r="K24" s="14">
        <v>0.78706831810794153</v>
      </c>
      <c r="L24" s="14">
        <v>0.63533981999466893</v>
      </c>
      <c r="M24" s="14">
        <v>0.86207267517995634</v>
      </c>
      <c r="N24" s="14">
        <v>0.7644036927414386</v>
      </c>
    </row>
    <row r="25" spans="2:14" ht="12" customHeight="1" x14ac:dyDescent="0.2">
      <c r="B25" s="13" t="s">
        <v>218</v>
      </c>
      <c r="E25" s="14">
        <v>6.6248910363869449</v>
      </c>
      <c r="F25" s="14">
        <v>1.2987474150439682</v>
      </c>
      <c r="G25" s="14">
        <v>9.9035623938078157</v>
      </c>
      <c r="H25" s="14">
        <v>2.4686737807877268</v>
      </c>
      <c r="I25" s="14">
        <v>1.7345669738051921</v>
      </c>
      <c r="J25" s="14">
        <v>1.3989197360367192</v>
      </c>
      <c r="K25" s="14">
        <v>5.3568626352070838</v>
      </c>
      <c r="L25" s="14">
        <v>2.5064690858081371</v>
      </c>
      <c r="M25" s="14">
        <v>1.5498494080174905</v>
      </c>
      <c r="N25" s="14">
        <v>2.1841339171588836</v>
      </c>
    </row>
    <row r="26" spans="2:14" ht="12" customHeight="1" x14ac:dyDescent="0.2">
      <c r="B26" s="13" t="s">
        <v>219</v>
      </c>
      <c r="E26" s="14">
        <v>9.3129878710186347</v>
      </c>
      <c r="F26" s="14">
        <v>3.7589627423574825</v>
      </c>
      <c r="G26" s="14">
        <v>2.4544326977534432</v>
      </c>
      <c r="H26" s="14">
        <v>1.9089317387777101</v>
      </c>
      <c r="I26" s="14">
        <v>1.8872913120879495</v>
      </c>
      <c r="J26" s="14">
        <v>0.93010608783483129</v>
      </c>
      <c r="K26" s="14">
        <v>1.0550882699097706</v>
      </c>
      <c r="L26" s="14">
        <v>2.2203751711872322</v>
      </c>
      <c r="M26" s="14">
        <v>2.8222283629962561</v>
      </c>
      <c r="N26" s="14">
        <v>2.4631503082737112</v>
      </c>
    </row>
    <row r="27" spans="2:14" ht="12.75" customHeight="1" x14ac:dyDescent="0.2">
      <c r="B27" s="25" t="s">
        <v>145</v>
      </c>
      <c r="E27" s="8">
        <v>49.551380534464059</v>
      </c>
      <c r="F27" s="8">
        <v>17.123880766403762</v>
      </c>
      <c r="G27" s="8">
        <v>26.933079101378137</v>
      </c>
      <c r="H27" s="8">
        <v>50.712290693939195</v>
      </c>
      <c r="I27" s="8">
        <v>22.861071854764557</v>
      </c>
      <c r="J27" s="8">
        <v>14.16449001823068</v>
      </c>
      <c r="K27" s="8">
        <v>18.027578322031051</v>
      </c>
      <c r="L27" s="8">
        <v>29.403163908440874</v>
      </c>
      <c r="M27" s="8">
        <v>34.85709309306543</v>
      </c>
      <c r="N27" s="8">
        <v>31.551228294515823</v>
      </c>
    </row>
    <row r="28" spans="2:14" ht="3" customHeight="1" x14ac:dyDescent="0.2">
      <c r="B28" s="1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2:14" ht="12" customHeight="1" x14ac:dyDescent="0.2">
      <c r="B29" s="13" t="s">
        <v>146</v>
      </c>
      <c r="E29" s="14">
        <v>16.35870920027611</v>
      </c>
      <c r="F29" s="14">
        <v>27.839293159720768</v>
      </c>
      <c r="G29" s="14">
        <v>30.915639040966589</v>
      </c>
      <c r="H29" s="14">
        <v>7.1801286277261838</v>
      </c>
      <c r="I29" s="14">
        <v>10.913092904513174</v>
      </c>
      <c r="J29" s="14">
        <v>8.6261471625587465</v>
      </c>
      <c r="K29" s="14">
        <v>12.714764893795886</v>
      </c>
      <c r="L29" s="14">
        <v>19.818710073546395</v>
      </c>
      <c r="M29" s="14">
        <v>9.0710345816206654</v>
      </c>
      <c r="N29" s="14">
        <v>13.706400147931712</v>
      </c>
    </row>
    <row r="30" spans="2:14" ht="12" customHeight="1" x14ac:dyDescent="0.2">
      <c r="B30" s="13" t="s">
        <v>220</v>
      </c>
      <c r="E30" s="14">
        <v>1.4984360516714328</v>
      </c>
      <c r="F30" s="14">
        <v>2.8356833995361361</v>
      </c>
      <c r="G30" s="14">
        <v>3.4990617330564469</v>
      </c>
      <c r="H30" s="14">
        <v>3.4302607134346208</v>
      </c>
      <c r="I30" s="14">
        <v>7.8062806893988306</v>
      </c>
      <c r="J30" s="14">
        <v>4.2452480755050344</v>
      </c>
      <c r="K30" s="14">
        <v>6.0508692484447684</v>
      </c>
      <c r="L30" s="14">
        <v>4.5825030819580084</v>
      </c>
      <c r="M30" s="14">
        <v>3.5801724643687951</v>
      </c>
      <c r="N30" s="14">
        <v>4.1481169121474224</v>
      </c>
    </row>
    <row r="31" spans="2:14" ht="12" customHeight="1" x14ac:dyDescent="0.2">
      <c r="B31" s="13" t="s">
        <v>147</v>
      </c>
      <c r="E31" s="14">
        <v>0</v>
      </c>
      <c r="F31" s="14">
        <v>0.70844163807187988</v>
      </c>
      <c r="G31" s="14">
        <v>0</v>
      </c>
      <c r="H31" s="14">
        <v>3.4849215945952969</v>
      </c>
      <c r="I31" s="14">
        <v>4.6779368898800788</v>
      </c>
      <c r="J31" s="14">
        <v>5.398270511563827</v>
      </c>
      <c r="K31" s="14">
        <v>3.856126211959872</v>
      </c>
      <c r="L31" s="14">
        <v>3.4694641681726321</v>
      </c>
      <c r="M31" s="14">
        <v>2.8350239054356332</v>
      </c>
      <c r="N31" s="14">
        <v>3.1599613316836699</v>
      </c>
    </row>
    <row r="32" spans="2:14" ht="12" customHeight="1" x14ac:dyDescent="0.2">
      <c r="B32" s="13" t="s">
        <v>221</v>
      </c>
      <c r="E32" s="14">
        <v>1.0945666107878907E-2</v>
      </c>
      <c r="F32" s="14">
        <v>0.22970084965552964</v>
      </c>
      <c r="G32" s="14">
        <v>1.4070530488956012</v>
      </c>
      <c r="H32" s="14">
        <v>0.22491136940991924</v>
      </c>
      <c r="I32" s="14">
        <v>0.12619109102646869</v>
      </c>
      <c r="J32" s="14">
        <v>0.12129358317920896</v>
      </c>
      <c r="K32" s="14">
        <v>0.89577817631564205</v>
      </c>
      <c r="L32" s="14">
        <v>0.32245009065401947</v>
      </c>
      <c r="M32" s="14">
        <v>3.2784665185022391E-2</v>
      </c>
      <c r="N32" s="14">
        <v>0.20640002306170624</v>
      </c>
    </row>
    <row r="33" spans="2:14" ht="12" customHeight="1" x14ac:dyDescent="0.2">
      <c r="B33" s="13" t="s">
        <v>148</v>
      </c>
      <c r="E33" s="14">
        <v>0.31307168918252637</v>
      </c>
      <c r="F33" s="14">
        <v>1.107344512276399</v>
      </c>
      <c r="G33" s="14">
        <v>0.23206531999244856</v>
      </c>
      <c r="H33" s="14">
        <v>0.10298827059714064</v>
      </c>
      <c r="I33" s="14">
        <v>0.13772795743099164</v>
      </c>
      <c r="J33" s="14">
        <v>0.10560399175097662</v>
      </c>
      <c r="K33" s="14">
        <v>0.13956453511180855</v>
      </c>
      <c r="L33" s="14">
        <v>7.6461904369218084E-2</v>
      </c>
      <c r="M33" s="14">
        <v>0.59772585714945747</v>
      </c>
      <c r="N33" s="14">
        <v>0.35499379592295155</v>
      </c>
    </row>
    <row r="34" spans="2:14" ht="12" customHeight="1" x14ac:dyDescent="0.2">
      <c r="B34" s="13" t="s">
        <v>149</v>
      </c>
      <c r="E34" s="14">
        <v>0.21345035006409319</v>
      </c>
      <c r="F34" s="14">
        <v>0.16903978642454831</v>
      </c>
      <c r="G34" s="14">
        <v>0.22390787238059318</v>
      </c>
      <c r="H34" s="14">
        <v>0.63783850291922661</v>
      </c>
      <c r="I34" s="14">
        <v>0.11264354324393011</v>
      </c>
      <c r="J34" s="14">
        <v>0.95869087188113511</v>
      </c>
      <c r="K34" s="14">
        <v>0.16086140223056944</v>
      </c>
      <c r="L34" s="14">
        <v>0.18755076185340158</v>
      </c>
      <c r="M34" s="14">
        <v>0.70686476963267708</v>
      </c>
      <c r="N34" s="14">
        <v>0.45933970382047917</v>
      </c>
    </row>
    <row r="35" spans="2:14" ht="12.75" customHeight="1" x14ac:dyDescent="0.2">
      <c r="B35" s="25" t="s">
        <v>150</v>
      </c>
      <c r="E35" s="8">
        <v>18.394612957302041</v>
      </c>
      <c r="F35" s="8">
        <v>32.889503345685263</v>
      </c>
      <c r="G35" s="8">
        <v>36.277727015291674</v>
      </c>
      <c r="H35" s="8">
        <v>15.061049078682389</v>
      </c>
      <c r="I35" s="8">
        <v>23.773873075493476</v>
      </c>
      <c r="J35" s="8">
        <v>19.455254196438926</v>
      </c>
      <c r="K35" s="8">
        <v>23.817964467858545</v>
      </c>
      <c r="L35" s="8">
        <v>28.457140080553675</v>
      </c>
      <c r="M35" s="8">
        <v>16.823606243392252</v>
      </c>
      <c r="N35" s="8">
        <v>22.035211914567938</v>
      </c>
    </row>
    <row r="36" spans="2:14" ht="6" customHeight="1" x14ac:dyDescent="0.2">
      <c r="B36" s="1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2:14" ht="12.75" customHeight="1" x14ac:dyDescent="0.2">
      <c r="B37" s="26" t="s">
        <v>151</v>
      </c>
      <c r="E37" s="7">
        <v>558.32699635144468</v>
      </c>
      <c r="F37" s="7">
        <v>875.7433426385403</v>
      </c>
      <c r="G37" s="7">
        <v>493.27606758542572</v>
      </c>
      <c r="H37" s="7">
        <v>737.96550089252014</v>
      </c>
      <c r="I37" s="7">
        <v>544.06492360662787</v>
      </c>
      <c r="J37" s="7">
        <v>669.06373265801835</v>
      </c>
      <c r="K37" s="7">
        <v>605.44038558538364</v>
      </c>
      <c r="L37" s="7">
        <v>677.91139417531053</v>
      </c>
      <c r="M37" s="7">
        <v>753.21715568470017</v>
      </c>
      <c r="N37" s="7">
        <v>712.95648951025942</v>
      </c>
    </row>
    <row r="38" spans="2:14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2:14" ht="12.75" customHeight="1" x14ac:dyDescent="0.2">
      <c r="B39" s="26" t="s">
        <v>152</v>
      </c>
      <c r="E39" s="7">
        <v>513.31613943398088</v>
      </c>
      <c r="F39" s="7">
        <v>566.06470696214831</v>
      </c>
      <c r="G39" s="7">
        <v>374.50753822918631</v>
      </c>
      <c r="H39" s="7">
        <v>543.70037836257097</v>
      </c>
      <c r="I39" s="7">
        <v>498.26097834379954</v>
      </c>
      <c r="J39" s="7">
        <v>541.20062129643065</v>
      </c>
      <c r="K39" s="7">
        <v>493.82993666984254</v>
      </c>
      <c r="L39" s="7">
        <v>529.57686268735245</v>
      </c>
      <c r="M39" s="7">
        <v>546.02431130029936</v>
      </c>
      <c r="N39" s="7">
        <v>535.96302988007233</v>
      </c>
    </row>
    <row r="40" spans="2:14" ht="6" customHeight="1" x14ac:dyDescent="0.2"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2:14" ht="12.75" customHeight="1" x14ac:dyDescent="0.2">
      <c r="B41" s="27" t="s">
        <v>27</v>
      </c>
      <c r="C41" s="10"/>
      <c r="D41" s="10"/>
      <c r="E41" s="11">
        <v>45.010856917463798</v>
      </c>
      <c r="F41" s="11">
        <v>309.67863567639199</v>
      </c>
      <c r="G41" s="11">
        <v>118.76852935623941</v>
      </c>
      <c r="H41" s="11">
        <v>194.26512252994917</v>
      </c>
      <c r="I41" s="11">
        <v>45.803945262828336</v>
      </c>
      <c r="J41" s="11">
        <v>127.8631113615877</v>
      </c>
      <c r="K41" s="11">
        <v>111.6104489155411</v>
      </c>
      <c r="L41" s="11">
        <v>148.33453148795809</v>
      </c>
      <c r="M41" s="11">
        <v>207.19284438440081</v>
      </c>
      <c r="N41" s="11">
        <v>176.99345963018709</v>
      </c>
    </row>
    <row r="42" spans="2:14" ht="6" customHeight="1" x14ac:dyDescent="0.2"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2:14" s="4" customFormat="1" ht="12.75" customHeight="1" x14ac:dyDescent="0.2">
      <c r="B43" s="4" t="s">
        <v>24</v>
      </c>
      <c r="E43" s="8">
        <v>14.564027216250862</v>
      </c>
      <c r="F43" s="8">
        <v>24.36086328962552</v>
      </c>
      <c r="G43" s="8">
        <v>16.350804228808759</v>
      </c>
      <c r="H43" s="8">
        <v>16.284523701094816</v>
      </c>
      <c r="I43" s="8">
        <v>14.639839779329773</v>
      </c>
      <c r="J43" s="8">
        <v>13.719360306597967</v>
      </c>
      <c r="K43" s="8">
        <v>21.91036260718489</v>
      </c>
      <c r="L43" s="8">
        <v>18.511385328042504</v>
      </c>
      <c r="M43" s="8">
        <v>16.015444739198589</v>
      </c>
      <c r="N43" s="8">
        <v>17.413314938673309</v>
      </c>
    </row>
    <row r="44" spans="2:14" ht="6" customHeight="1" x14ac:dyDescent="0.2"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2:14" ht="12.75" customHeight="1" x14ac:dyDescent="0.2">
      <c r="B45" s="9" t="s">
        <v>28</v>
      </c>
      <c r="C45" s="10"/>
      <c r="D45" s="10"/>
      <c r="E45" s="11">
        <v>30.446829701212934</v>
      </c>
      <c r="F45" s="11">
        <v>285.31777238676648</v>
      </c>
      <c r="G45" s="11">
        <v>102.41772512743066</v>
      </c>
      <c r="H45" s="11">
        <v>177.98059882885434</v>
      </c>
      <c r="I45" s="11">
        <v>31.164105483498563</v>
      </c>
      <c r="J45" s="11">
        <v>114.14375105498974</v>
      </c>
      <c r="K45" s="11">
        <v>89.700086308356205</v>
      </c>
      <c r="L45" s="11">
        <v>129.82314615991558</v>
      </c>
      <c r="M45" s="11">
        <v>191.17739964520223</v>
      </c>
      <c r="N45" s="11">
        <v>159.58014469151379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topLeftCell="A4" workbookViewId="0">
      <selection activeCell="H11" sqref="H11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1</v>
      </c>
      <c r="C1" s="12">
        <f>'fm-ES'!C1</f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155</v>
      </c>
    </row>
    <row r="2" spans="1:15" ht="15.75" customHeight="1" x14ac:dyDescent="0.2">
      <c r="D2" s="36" t="s">
        <v>135</v>
      </c>
      <c r="E2" s="36"/>
      <c r="F2" s="36"/>
      <c r="G2" s="36"/>
      <c r="H2" s="36"/>
      <c r="I2" s="36"/>
      <c r="J2" s="36"/>
      <c r="K2" s="36"/>
      <c r="L2" s="36"/>
      <c r="M2" s="36"/>
      <c r="N2" s="5"/>
    </row>
    <row r="3" spans="1:15" ht="15.75" customHeight="1" x14ac:dyDescent="0.2">
      <c r="D3" s="37" t="s">
        <v>85</v>
      </c>
      <c r="E3" s="37"/>
      <c r="F3" s="37"/>
      <c r="G3" s="37"/>
      <c r="H3" s="37"/>
      <c r="I3" s="37"/>
      <c r="J3" s="37"/>
      <c r="K3" s="37"/>
      <c r="L3" s="37"/>
      <c r="M3" s="37"/>
      <c r="N3" s="2"/>
    </row>
    <row r="4" spans="1:15" ht="9" customHeight="1" x14ac:dyDescent="0.2"/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</row>
    <row r="6" spans="1:15" ht="7.5" customHeight="1" x14ac:dyDescent="0.2"/>
    <row r="7" spans="1:15" ht="12" customHeight="1" x14ac:dyDescent="0.2">
      <c r="B7" t="s">
        <v>136</v>
      </c>
      <c r="E7" s="6">
        <v>477.39275318015979</v>
      </c>
      <c r="F7" s="6">
        <v>635.33408668695279</v>
      </c>
      <c r="G7" s="6">
        <v>346.59833868227298</v>
      </c>
      <c r="H7" s="6">
        <v>546.099975324806</v>
      </c>
      <c r="I7" s="6">
        <v>398.36137371128979</v>
      </c>
      <c r="J7" s="6">
        <v>426.04339940312349</v>
      </c>
      <c r="K7" s="6">
        <v>475.4274471781651</v>
      </c>
      <c r="L7" s="6">
        <v>473.07563299546814</v>
      </c>
      <c r="M7" s="6">
        <v>552.39276162621729</v>
      </c>
      <c r="N7" s="6">
        <v>514.99637284742391</v>
      </c>
    </row>
    <row r="8" spans="1:15" ht="12" customHeight="1" x14ac:dyDescent="0.2">
      <c r="B8" t="s">
        <v>137</v>
      </c>
      <c r="E8" s="6">
        <v>7.3968652006705451</v>
      </c>
      <c r="F8" s="6">
        <v>1.3521732672701721</v>
      </c>
      <c r="G8" s="6">
        <v>0.37111006229941473</v>
      </c>
      <c r="H8" s="6">
        <v>6.0661581202934416</v>
      </c>
      <c r="I8" s="6">
        <v>-0.13524424359802023</v>
      </c>
      <c r="J8" s="6">
        <v>0</v>
      </c>
      <c r="K8" s="6">
        <v>-0.71735974892114551</v>
      </c>
      <c r="L8" s="6">
        <v>5.0646269417946419</v>
      </c>
      <c r="M8" s="6">
        <v>1.5044410035635609</v>
      </c>
      <c r="N8" s="6">
        <v>2.8216412492580494</v>
      </c>
    </row>
    <row r="9" spans="1:15" ht="12" customHeight="1" x14ac:dyDescent="0.2">
      <c r="B9" t="s">
        <v>138</v>
      </c>
      <c r="E9" s="6">
        <v>1.7444482792624003</v>
      </c>
      <c r="F9" s="6">
        <v>2.2997456746021165</v>
      </c>
      <c r="G9" s="6">
        <v>14.605535208608647</v>
      </c>
      <c r="H9" s="6">
        <v>1.3662650077437495</v>
      </c>
      <c r="I9" s="6">
        <v>1.8882227047753193</v>
      </c>
      <c r="J9" s="6">
        <v>1.7661288430387079</v>
      </c>
      <c r="K9" s="6">
        <v>3.6368699209774138</v>
      </c>
      <c r="L9" s="6">
        <v>2.2538107038184578</v>
      </c>
      <c r="M9" s="6">
        <v>1.6171778240044528</v>
      </c>
      <c r="N9" s="6">
        <v>2.0065825758748508</v>
      </c>
    </row>
    <row r="10" spans="1:15" ht="12" customHeight="1" x14ac:dyDescent="0.2">
      <c r="B10" t="s">
        <v>139</v>
      </c>
      <c r="E10" s="6">
        <v>-2.5578512967162998</v>
      </c>
      <c r="F10" s="6">
        <v>-0.33752613519082025</v>
      </c>
      <c r="G10" s="6">
        <v>0</v>
      </c>
      <c r="H10" s="6">
        <v>-0.54198885902037652</v>
      </c>
      <c r="I10" s="6">
        <v>-1.4303894986012482</v>
      </c>
      <c r="J10" s="6">
        <v>-1.773065521783987</v>
      </c>
      <c r="K10" s="6">
        <v>0</v>
      </c>
      <c r="L10" s="6">
        <v>-1.0116551435935113</v>
      </c>
      <c r="M10" s="6">
        <v>-0.94399392781475711</v>
      </c>
      <c r="N10" s="6">
        <v>-0.91162182626379418</v>
      </c>
    </row>
    <row r="11" spans="1:15" ht="12.75" customHeight="1" x14ac:dyDescent="0.2">
      <c r="B11" s="25" t="s">
        <v>22</v>
      </c>
      <c r="E11" s="8">
        <v>483.97621536337635</v>
      </c>
      <c r="F11" s="8">
        <v>638.64847949363434</v>
      </c>
      <c r="G11" s="8">
        <v>361.57498395318106</v>
      </c>
      <c r="H11" s="8">
        <v>552.99040959382285</v>
      </c>
      <c r="I11" s="8">
        <v>398.68396267386584</v>
      </c>
      <c r="J11" s="8">
        <v>426.03646272437828</v>
      </c>
      <c r="K11" s="8">
        <v>478.34695735022137</v>
      </c>
      <c r="L11" s="8">
        <v>479.38241549748773</v>
      </c>
      <c r="M11" s="8">
        <v>554.57038652597043</v>
      </c>
      <c r="N11" s="8">
        <v>518.91297484629308</v>
      </c>
    </row>
    <row r="12" spans="1:15" ht="3" customHeight="1" x14ac:dyDescent="0.2">
      <c r="B12" s="18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5" ht="12.75" customHeight="1" x14ac:dyDescent="0.2">
      <c r="B13" s="25" t="s">
        <v>23</v>
      </c>
      <c r="E13" s="8">
        <v>0.10488117542648653</v>
      </c>
      <c r="F13" s="8">
        <v>0.59510939648179395</v>
      </c>
      <c r="G13" s="8">
        <v>4.3947215404946194</v>
      </c>
      <c r="H13" s="8">
        <v>0.41259285229405884</v>
      </c>
      <c r="I13" s="8">
        <v>0.11581274331435726</v>
      </c>
      <c r="J13" s="8">
        <v>0.34570497007530776</v>
      </c>
      <c r="K13" s="8">
        <v>1.3400504399484392</v>
      </c>
      <c r="L13" s="8">
        <v>0.35900559145597727</v>
      </c>
      <c r="M13" s="8">
        <v>0.42243235893747055</v>
      </c>
      <c r="N13" s="8">
        <v>0.45486029561582481</v>
      </c>
    </row>
    <row r="14" spans="1:15" ht="3" customHeight="1" x14ac:dyDescent="0.2">
      <c r="B14" s="18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spans="1:15" ht="12" customHeight="1" x14ac:dyDescent="0.2">
      <c r="B15" t="s">
        <v>140</v>
      </c>
      <c r="E15" s="6">
        <v>6.9731002859678535</v>
      </c>
      <c r="F15" s="6">
        <v>1.3421181596255574</v>
      </c>
      <c r="G15" s="6">
        <v>3.3635963753067775</v>
      </c>
      <c r="H15" s="6">
        <v>7.3061980420891048</v>
      </c>
      <c r="I15" s="6">
        <v>1.3746235107694114</v>
      </c>
      <c r="J15" s="6">
        <v>1.6340248750926283</v>
      </c>
      <c r="K15" s="6">
        <v>1.2945451997982402</v>
      </c>
      <c r="L15" s="6">
        <v>3.3512150320656859</v>
      </c>
      <c r="M15" s="6">
        <v>4.5521532370467792</v>
      </c>
      <c r="N15" s="6">
        <v>3.8527438703187173</v>
      </c>
    </row>
    <row r="16" spans="1:15" ht="12" customHeight="1" x14ac:dyDescent="0.2">
      <c r="B16" t="s">
        <v>141</v>
      </c>
      <c r="E16" s="6">
        <v>2.7515984616901688</v>
      </c>
      <c r="F16" s="6">
        <v>4.3922672587469584</v>
      </c>
      <c r="G16" s="6">
        <v>10.185671134604494</v>
      </c>
      <c r="H16" s="6">
        <v>9.1440158911703975</v>
      </c>
      <c r="I16" s="6">
        <v>1.6713113054365476</v>
      </c>
      <c r="J16" s="6">
        <v>4.2789877018660984</v>
      </c>
      <c r="K16" s="6">
        <v>7.325553998767024</v>
      </c>
      <c r="L16" s="6">
        <v>4.6537040837892008</v>
      </c>
      <c r="M16" s="6">
        <v>6.3076463656651631</v>
      </c>
      <c r="N16" s="6">
        <v>5.6948114264903298</v>
      </c>
    </row>
    <row r="17" spans="2:14" ht="12" customHeight="1" x14ac:dyDescent="0.2">
      <c r="B17" t="s">
        <v>142</v>
      </c>
      <c r="E17" s="6">
        <v>8.2626042796568395</v>
      </c>
      <c r="F17" s="6">
        <v>1.4779725566214861</v>
      </c>
      <c r="G17" s="6">
        <v>30.307019067396638</v>
      </c>
      <c r="H17" s="6">
        <v>1.0348937570223768</v>
      </c>
      <c r="I17" s="6">
        <v>8.3171807813447582</v>
      </c>
      <c r="J17" s="6">
        <v>0.31337336352720696</v>
      </c>
      <c r="K17" s="6">
        <v>0.79858992321918953</v>
      </c>
      <c r="L17" s="6">
        <v>6.8321103755900392</v>
      </c>
      <c r="M17" s="6">
        <v>0.60463050191862677</v>
      </c>
      <c r="N17" s="6">
        <v>3.1684270186012427</v>
      </c>
    </row>
    <row r="18" spans="2:14" ht="12" customHeight="1" x14ac:dyDescent="0.2">
      <c r="B18" t="s">
        <v>143</v>
      </c>
      <c r="E18" s="6">
        <v>6.1579035598067255</v>
      </c>
      <c r="F18" s="6">
        <v>5.3360573089036736</v>
      </c>
      <c r="G18" s="6">
        <v>30.180622994147633</v>
      </c>
      <c r="H18" s="6">
        <v>13.118108569125717</v>
      </c>
      <c r="I18" s="6">
        <v>2.1886853688596748</v>
      </c>
      <c r="J18" s="6">
        <v>4.5471998720686093</v>
      </c>
      <c r="K18" s="6">
        <v>5.7462820153561625</v>
      </c>
      <c r="L18" s="6">
        <v>7.7855610321731419</v>
      </c>
      <c r="M18" s="6">
        <v>8.4973973445570845</v>
      </c>
      <c r="N18" s="6">
        <v>8.0306196952322733</v>
      </c>
    </row>
    <row r="19" spans="2:14" ht="13.5" customHeight="1" x14ac:dyDescent="0.2">
      <c r="B19" t="s">
        <v>214</v>
      </c>
      <c r="E19" s="6">
        <v>0</v>
      </c>
      <c r="F19" s="6">
        <v>0.16082901396542759</v>
      </c>
      <c r="G19" s="6">
        <v>0</v>
      </c>
      <c r="H19" s="6">
        <v>2.9745845502574753E-2</v>
      </c>
      <c r="I19" s="6">
        <v>0</v>
      </c>
      <c r="J19" s="6">
        <v>0</v>
      </c>
      <c r="K19" s="6">
        <v>0</v>
      </c>
      <c r="L19" s="6">
        <v>2.8969839262732222E-2</v>
      </c>
      <c r="M19" s="6">
        <v>6.998133876130197E-2</v>
      </c>
      <c r="N19" s="6">
        <v>4.8723669776777001E-2</v>
      </c>
    </row>
    <row r="20" spans="2:14" ht="12.75" customHeight="1" x14ac:dyDescent="0.2">
      <c r="B20" s="25" t="s">
        <v>144</v>
      </c>
      <c r="E20" s="8">
        <v>24.145206587121585</v>
      </c>
      <c r="F20" s="8">
        <v>12.709244297863103</v>
      </c>
      <c r="G20" s="8">
        <v>74.036909571455539</v>
      </c>
      <c r="H20" s="8">
        <v>30.63296210491017</v>
      </c>
      <c r="I20" s="8">
        <v>13.551800966410392</v>
      </c>
      <c r="J20" s="8">
        <v>10.773585812554543</v>
      </c>
      <c r="K20" s="8">
        <v>15.164971137140617</v>
      </c>
      <c r="L20" s="8">
        <v>22.651560362880797</v>
      </c>
      <c r="M20" s="8">
        <v>20.031808787948954</v>
      </c>
      <c r="N20" s="8">
        <v>20.795325680419339</v>
      </c>
    </row>
    <row r="21" spans="2:14" ht="3" customHeight="1" x14ac:dyDescent="0.2">
      <c r="B21" s="1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2:14" ht="12" customHeight="1" x14ac:dyDescent="0.2">
      <c r="B22" s="13" t="s">
        <v>215</v>
      </c>
      <c r="E22" s="14">
        <v>1.9764816093087467</v>
      </c>
      <c r="F22" s="14">
        <v>0.75610658968607303</v>
      </c>
      <c r="G22" s="14">
        <v>1.2505814612044552</v>
      </c>
      <c r="H22" s="14">
        <v>0.34151111425056269</v>
      </c>
      <c r="I22" s="14">
        <v>1.9803392217853159E-2</v>
      </c>
      <c r="J22" s="14">
        <v>1.4829653749225772E-2</v>
      </c>
      <c r="K22" s="14">
        <v>0.81414280109847004</v>
      </c>
      <c r="L22" s="14">
        <v>0.45655708390562644</v>
      </c>
      <c r="M22" s="14">
        <v>0.31563927783594126</v>
      </c>
      <c r="N22" s="14">
        <v>0.40510855324219797</v>
      </c>
    </row>
    <row r="23" spans="2:14" ht="12" customHeight="1" x14ac:dyDescent="0.2">
      <c r="B23" s="13" t="s">
        <v>216</v>
      </c>
      <c r="E23" s="14">
        <v>28.963415836702495</v>
      </c>
      <c r="F23" s="14">
        <v>11.033493108688118</v>
      </c>
      <c r="G23" s="14">
        <v>16.125280347366434</v>
      </c>
      <c r="H23" s="14">
        <v>40.957674508374829</v>
      </c>
      <c r="I23" s="14">
        <v>16.85684586341139</v>
      </c>
      <c r="J23" s="14">
        <v>8.6516177193177075</v>
      </c>
      <c r="K23" s="14">
        <v>9.1995303480356441</v>
      </c>
      <c r="L23" s="14">
        <v>20.677043107181426</v>
      </c>
      <c r="M23" s="14">
        <v>27.59801309904331</v>
      </c>
      <c r="N23" s="14">
        <v>23.591211206590682</v>
      </c>
    </row>
    <row r="24" spans="2:14" ht="12" customHeight="1" x14ac:dyDescent="0.2">
      <c r="B24" s="13" t="s">
        <v>217</v>
      </c>
      <c r="E24" s="14">
        <v>0</v>
      </c>
      <c r="F24" s="14">
        <v>5.7481500664566962E-2</v>
      </c>
      <c r="G24" s="14">
        <v>0</v>
      </c>
      <c r="H24" s="14">
        <v>0.7517476822737188</v>
      </c>
      <c r="I24" s="14">
        <v>0.83159692470215385</v>
      </c>
      <c r="J24" s="14">
        <v>2.0421276065508343</v>
      </c>
      <c r="K24" s="14">
        <v>0.78706831810794153</v>
      </c>
      <c r="L24" s="14">
        <v>0.63533981999466893</v>
      </c>
      <c r="M24" s="14">
        <v>0.86207267517995634</v>
      </c>
      <c r="N24" s="14">
        <v>0.7644036927414386</v>
      </c>
    </row>
    <row r="25" spans="2:14" ht="12" customHeight="1" x14ac:dyDescent="0.2">
      <c r="B25" s="13" t="s">
        <v>218</v>
      </c>
      <c r="E25" s="14">
        <v>6.6248910363869449</v>
      </c>
      <c r="F25" s="14">
        <v>1.2987474150439682</v>
      </c>
      <c r="G25" s="14">
        <v>9.9035623938078157</v>
      </c>
      <c r="H25" s="14">
        <v>2.4686737807877268</v>
      </c>
      <c r="I25" s="14">
        <v>1.7345669738051921</v>
      </c>
      <c r="J25" s="14">
        <v>1.3989197360367192</v>
      </c>
      <c r="K25" s="14">
        <v>5.3568626352070838</v>
      </c>
      <c r="L25" s="14">
        <v>2.5064690858081371</v>
      </c>
      <c r="M25" s="14">
        <v>1.5498494080174905</v>
      </c>
      <c r="N25" s="14">
        <v>2.1841339171588836</v>
      </c>
    </row>
    <row r="26" spans="2:14" ht="12" customHeight="1" x14ac:dyDescent="0.2">
      <c r="B26" s="13" t="s">
        <v>219</v>
      </c>
      <c r="E26" s="14">
        <v>9.3129878710186329</v>
      </c>
      <c r="F26" s="14">
        <v>3.7589627423574803</v>
      </c>
      <c r="G26" s="14">
        <v>2.4544326977534436</v>
      </c>
      <c r="H26" s="14">
        <v>1.9089317387777114</v>
      </c>
      <c r="I26" s="14">
        <v>1.8872913120879535</v>
      </c>
      <c r="J26" s="14">
        <v>0.93010608783483273</v>
      </c>
      <c r="K26" s="14">
        <v>1.0550882699097686</v>
      </c>
      <c r="L26" s="14">
        <v>2.2203751711872286</v>
      </c>
      <c r="M26" s="14">
        <v>2.8222283629962535</v>
      </c>
      <c r="N26" s="14">
        <v>2.4631503082737134</v>
      </c>
    </row>
    <row r="27" spans="2:14" ht="12.75" customHeight="1" x14ac:dyDescent="0.2">
      <c r="B27" s="25" t="s">
        <v>145</v>
      </c>
      <c r="E27" s="8">
        <v>46.87777635341682</v>
      </c>
      <c r="F27" s="8">
        <v>16.904791356440207</v>
      </c>
      <c r="G27" s="8">
        <v>29.73385690013215</v>
      </c>
      <c r="H27" s="8">
        <v>46.428538824464546</v>
      </c>
      <c r="I27" s="8">
        <v>21.33010446622454</v>
      </c>
      <c r="J27" s="8">
        <v>13.037600803489321</v>
      </c>
      <c r="K27" s="8">
        <v>17.212692372358905</v>
      </c>
      <c r="L27" s="8">
        <v>26.495784268077088</v>
      </c>
      <c r="M27" s="8">
        <v>33.147802823072951</v>
      </c>
      <c r="N27" s="8">
        <v>29.408007678006918</v>
      </c>
    </row>
    <row r="28" spans="2:14" ht="3" customHeight="1" x14ac:dyDescent="0.2">
      <c r="B28" s="1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2:14" ht="12" customHeight="1" x14ac:dyDescent="0.2">
      <c r="B29" s="13" t="s">
        <v>146</v>
      </c>
      <c r="E29" s="14">
        <v>16.35870920027611</v>
      </c>
      <c r="F29" s="14">
        <v>27.839293159720768</v>
      </c>
      <c r="G29" s="14">
        <v>30.915639040966589</v>
      </c>
      <c r="H29" s="14">
        <v>7.1801286277261838</v>
      </c>
      <c r="I29" s="14">
        <v>10.913092904513174</v>
      </c>
      <c r="J29" s="14">
        <v>8.6261471625587465</v>
      </c>
      <c r="K29" s="14">
        <v>12.714764893795886</v>
      </c>
      <c r="L29" s="14">
        <v>19.818710073546395</v>
      </c>
      <c r="M29" s="14">
        <v>9.0710345816206654</v>
      </c>
      <c r="N29" s="14">
        <v>13.706400147931712</v>
      </c>
    </row>
    <row r="30" spans="2:14" ht="12" customHeight="1" x14ac:dyDescent="0.2">
      <c r="B30" s="13" t="s">
        <v>220</v>
      </c>
      <c r="E30" s="14">
        <v>1.7586332708805836</v>
      </c>
      <c r="F30" s="14">
        <v>2.6206840660073043</v>
      </c>
      <c r="G30" s="14">
        <v>3.8621672644893339</v>
      </c>
      <c r="H30" s="14">
        <v>3.1093216663462697</v>
      </c>
      <c r="I30" s="14">
        <v>6.4913615822524795</v>
      </c>
      <c r="J30" s="14">
        <v>2.7951459878041476</v>
      </c>
      <c r="K30" s="14">
        <v>4.8897511629210335</v>
      </c>
      <c r="L30" s="14">
        <v>3.9987825427727528</v>
      </c>
      <c r="M30" s="14">
        <v>2.9967978625951304</v>
      </c>
      <c r="N30" s="14">
        <v>3.5278221968137529</v>
      </c>
    </row>
    <row r="31" spans="2:14" ht="12" customHeight="1" x14ac:dyDescent="0.2">
      <c r="B31" s="13" t="s">
        <v>147</v>
      </c>
      <c r="E31" s="14">
        <v>0</v>
      </c>
      <c r="F31" s="14">
        <v>0.70844163807187988</v>
      </c>
      <c r="G31" s="14">
        <v>0</v>
      </c>
      <c r="H31" s="14">
        <v>3.4849215945952969</v>
      </c>
      <c r="I31" s="14">
        <v>4.6779368898800788</v>
      </c>
      <c r="J31" s="14">
        <v>5.398270511563827</v>
      </c>
      <c r="K31" s="14">
        <v>3.856126211959872</v>
      </c>
      <c r="L31" s="14">
        <v>3.4694641681726321</v>
      </c>
      <c r="M31" s="14">
        <v>2.8350239054356332</v>
      </c>
      <c r="N31" s="14">
        <v>3.1599613316836699</v>
      </c>
    </row>
    <row r="32" spans="2:14" ht="12" customHeight="1" x14ac:dyDescent="0.2">
      <c r="B32" s="13" t="s">
        <v>221</v>
      </c>
      <c r="E32" s="14">
        <v>1.0945666107878907E-2</v>
      </c>
      <c r="F32" s="14">
        <v>0.22970084965552964</v>
      </c>
      <c r="G32" s="14">
        <v>1.4070530488956012</v>
      </c>
      <c r="H32" s="14">
        <v>0.22491136940991924</v>
      </c>
      <c r="I32" s="14">
        <v>0.12619109102646869</v>
      </c>
      <c r="J32" s="14">
        <v>0.12129358317920896</v>
      </c>
      <c r="K32" s="14">
        <v>0.89577817631564205</v>
      </c>
      <c r="L32" s="14">
        <v>0.32245009065401947</v>
      </c>
      <c r="M32" s="14">
        <v>3.2784665185022391E-2</v>
      </c>
      <c r="N32" s="14">
        <v>0.20640002306170624</v>
      </c>
    </row>
    <row r="33" spans="2:14" ht="12" customHeight="1" x14ac:dyDescent="0.2">
      <c r="B33" s="13" t="s">
        <v>148</v>
      </c>
      <c r="E33" s="14">
        <v>0.31307168918252637</v>
      </c>
      <c r="F33" s="14">
        <v>1.107344512276399</v>
      </c>
      <c r="G33" s="14">
        <v>0.23206531999244856</v>
      </c>
      <c r="H33" s="14">
        <v>0.10298827059714064</v>
      </c>
      <c r="I33" s="14">
        <v>0.13772795743099164</v>
      </c>
      <c r="J33" s="14">
        <v>0.10560399175097662</v>
      </c>
      <c r="K33" s="14">
        <v>0.13956453511180855</v>
      </c>
      <c r="L33" s="14">
        <v>7.6461904369218084E-2</v>
      </c>
      <c r="M33" s="14">
        <v>0.59772585714945747</v>
      </c>
      <c r="N33" s="14">
        <v>0.35499379592295155</v>
      </c>
    </row>
    <row r="34" spans="2:14" ht="12" customHeight="1" x14ac:dyDescent="0.2">
      <c r="B34" s="13" t="s">
        <v>149</v>
      </c>
      <c r="E34" s="14">
        <v>0.21345035006409394</v>
      </c>
      <c r="F34" s="14">
        <v>0.16903978642455042</v>
      </c>
      <c r="G34" s="14">
        <v>0.22390787238058951</v>
      </c>
      <c r="H34" s="14">
        <v>0.63783850291922706</v>
      </c>
      <c r="I34" s="14">
        <v>0.11264354324393304</v>
      </c>
      <c r="J34" s="14">
        <v>0.95869087188113289</v>
      </c>
      <c r="K34" s="14">
        <v>0.16086140223056711</v>
      </c>
      <c r="L34" s="14">
        <v>0.18755076185340125</v>
      </c>
      <c r="M34" s="14">
        <v>0.70686476963267852</v>
      </c>
      <c r="N34" s="14">
        <v>0.45933970382047612</v>
      </c>
    </row>
    <row r="35" spans="2:14" ht="12.75" customHeight="1" x14ac:dyDescent="0.2">
      <c r="B35" s="25" t="s">
        <v>150</v>
      </c>
      <c r="E35" s="8">
        <v>18.654810176511191</v>
      </c>
      <c r="F35" s="8">
        <v>32.674504012156426</v>
      </c>
      <c r="G35" s="8">
        <v>36.64083254672456</v>
      </c>
      <c r="H35" s="8">
        <v>14.740110031594039</v>
      </c>
      <c r="I35" s="8">
        <v>22.458953968347132</v>
      </c>
      <c r="J35" s="8">
        <v>18.005152108738038</v>
      </c>
      <c r="K35" s="8">
        <v>22.656846382334805</v>
      </c>
      <c r="L35" s="8">
        <v>27.873419541368417</v>
      </c>
      <c r="M35" s="8">
        <v>16.240231641618589</v>
      </c>
      <c r="N35" s="8">
        <v>21.414917199234271</v>
      </c>
    </row>
    <row r="36" spans="2:14" ht="6" customHeight="1" x14ac:dyDescent="0.2">
      <c r="B36" s="1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2:14" ht="12.75" customHeight="1" x14ac:dyDescent="0.2">
      <c r="B37" s="26" t="s">
        <v>151</v>
      </c>
      <c r="E37" s="7">
        <v>573.7588896558525</v>
      </c>
      <c r="F37" s="7">
        <v>701.5321285565758</v>
      </c>
      <c r="G37" s="7">
        <v>506.38130451198788</v>
      </c>
      <c r="H37" s="7">
        <v>645.20461340708562</v>
      </c>
      <c r="I37" s="7">
        <v>456.14063481816225</v>
      </c>
      <c r="J37" s="7">
        <v>468.19850641923551</v>
      </c>
      <c r="K37" s="7">
        <v>534.72151768200422</v>
      </c>
      <c r="L37" s="7">
        <v>556.76218526127002</v>
      </c>
      <c r="M37" s="7">
        <v>624.41266213754852</v>
      </c>
      <c r="N37" s="7">
        <v>590.98608569956946</v>
      </c>
    </row>
    <row r="38" spans="2:14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2:14" ht="12.75" customHeight="1" x14ac:dyDescent="0.2">
      <c r="B39" s="26" t="s">
        <v>152</v>
      </c>
      <c r="E39" s="7">
        <v>510.06497386845473</v>
      </c>
      <c r="F39" s="7">
        <v>525.72369156476009</v>
      </c>
      <c r="G39" s="7">
        <v>379.26141778365115</v>
      </c>
      <c r="H39" s="7">
        <v>507.88053098406795</v>
      </c>
      <c r="I39" s="7">
        <v>455.393229845257</v>
      </c>
      <c r="J39" s="7">
        <v>451.99777942450464</v>
      </c>
      <c r="K39" s="7">
        <v>461.01604214537917</v>
      </c>
      <c r="L39" s="7">
        <v>485.40819875283125</v>
      </c>
      <c r="M39" s="7">
        <v>499.70272794439541</v>
      </c>
      <c r="N39" s="7">
        <v>491.38339751235401</v>
      </c>
    </row>
    <row r="40" spans="2:14" ht="6" customHeight="1" x14ac:dyDescent="0.2"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2:14" ht="12.75" customHeight="1" x14ac:dyDescent="0.2">
      <c r="B41" s="27" t="s">
        <v>27</v>
      </c>
      <c r="C41" s="10"/>
      <c r="D41" s="10"/>
      <c r="E41" s="11">
        <v>63.693915787397771</v>
      </c>
      <c r="F41" s="11">
        <v>175.80843699181571</v>
      </c>
      <c r="G41" s="11">
        <v>127.11988672833672</v>
      </c>
      <c r="H41" s="11">
        <v>137.32408242301767</v>
      </c>
      <c r="I41" s="11">
        <v>0.74740497290525809</v>
      </c>
      <c r="J41" s="11">
        <v>16.200726994730871</v>
      </c>
      <c r="K41" s="11">
        <v>73.705475536625045</v>
      </c>
      <c r="L41" s="11">
        <v>71.353986508438766</v>
      </c>
      <c r="M41" s="11">
        <v>124.70993419315312</v>
      </c>
      <c r="N41" s="11">
        <v>99.602688187215449</v>
      </c>
    </row>
    <row r="42" spans="2:14" ht="6" customHeight="1" x14ac:dyDescent="0.2"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2:14" s="4" customFormat="1" ht="12.75" customHeight="1" x14ac:dyDescent="0.2">
      <c r="B43" s="4" t="s">
        <v>24</v>
      </c>
      <c r="E43" s="8">
        <v>14.564027216250862</v>
      </c>
      <c r="F43" s="8">
        <v>24.36086328962552</v>
      </c>
      <c r="G43" s="8">
        <v>16.350804228808759</v>
      </c>
      <c r="H43" s="8">
        <v>16.284523701094816</v>
      </c>
      <c r="I43" s="8">
        <v>14.639839779329773</v>
      </c>
      <c r="J43" s="8">
        <v>13.719360306597967</v>
      </c>
      <c r="K43" s="8">
        <v>21.91036260718489</v>
      </c>
      <c r="L43" s="8">
        <v>18.511385328042504</v>
      </c>
      <c r="M43" s="8">
        <v>16.015444739198589</v>
      </c>
      <c r="N43" s="8">
        <v>17.413314938673309</v>
      </c>
    </row>
    <row r="44" spans="2:14" ht="6" customHeight="1" x14ac:dyDescent="0.2"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2:14" ht="12.75" customHeight="1" x14ac:dyDescent="0.2">
      <c r="B45" s="9" t="s">
        <v>28</v>
      </c>
      <c r="C45" s="10"/>
      <c r="D45" s="10"/>
      <c r="E45" s="11">
        <v>49.129888571146907</v>
      </c>
      <c r="F45" s="11">
        <v>151.4475737021902</v>
      </c>
      <c r="G45" s="11">
        <v>110.76908249952797</v>
      </c>
      <c r="H45" s="11">
        <v>121.03955872192286</v>
      </c>
      <c r="I45" s="11">
        <v>-13.892434806424514</v>
      </c>
      <c r="J45" s="11">
        <v>2.4813666881329048</v>
      </c>
      <c r="K45" s="11">
        <v>51.795112929440151</v>
      </c>
      <c r="L45" s="11">
        <v>52.842601180396258</v>
      </c>
      <c r="M45" s="11">
        <v>108.69448945395453</v>
      </c>
      <c r="N45" s="11">
        <v>82.18937324854214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60"/>
  <sheetViews>
    <sheetView zoomScaleNormal="100" workbookViewId="0">
      <selection activeCell="C38" sqref="C38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1</v>
      </c>
      <c r="C1" s="12">
        <f>'fm-ES'!C1</f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156</v>
      </c>
    </row>
    <row r="2" spans="1:15" ht="15.75" customHeight="1" x14ac:dyDescent="0.2">
      <c r="D2" s="36" t="s">
        <v>157</v>
      </c>
      <c r="E2" s="36"/>
      <c r="F2" s="36"/>
      <c r="G2" s="36"/>
      <c r="H2" s="36"/>
      <c r="I2" s="36"/>
      <c r="J2" s="36"/>
      <c r="K2" s="36"/>
      <c r="L2" s="36"/>
      <c r="M2" s="36"/>
      <c r="N2" s="5"/>
    </row>
    <row r="3" spans="1:15" ht="21" customHeight="1" x14ac:dyDescent="0.2"/>
    <row r="4" spans="1:15" x14ac:dyDescent="0.2">
      <c r="E4" s="3" t="s">
        <v>59</v>
      </c>
      <c r="F4" s="3" t="s">
        <v>60</v>
      </c>
      <c r="G4" s="3" t="s">
        <v>61</v>
      </c>
      <c r="H4" s="3" t="s">
        <v>62</v>
      </c>
      <c r="I4" s="3" t="s">
        <v>63</v>
      </c>
      <c r="J4" s="3" t="s">
        <v>64</v>
      </c>
      <c r="K4" s="3" t="s">
        <v>66</v>
      </c>
      <c r="L4" s="3" t="s">
        <v>65</v>
      </c>
      <c r="M4" s="3" t="s">
        <v>67</v>
      </c>
      <c r="N4" s="3" t="s">
        <v>56</v>
      </c>
    </row>
    <row r="5" spans="1:15" ht="22.5" customHeight="1" x14ac:dyDescent="0.2">
      <c r="D5" s="37" t="s">
        <v>124</v>
      </c>
      <c r="E5" s="37"/>
      <c r="F5" s="37"/>
      <c r="G5" s="37"/>
      <c r="H5" s="37"/>
      <c r="I5" s="37"/>
      <c r="J5" s="37"/>
      <c r="K5" s="37"/>
      <c r="L5" s="37"/>
      <c r="M5" s="37"/>
      <c r="N5" s="16"/>
    </row>
    <row r="6" spans="1:15" ht="4.5" customHeight="1" x14ac:dyDescent="0.2"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15" ht="12" customHeight="1" x14ac:dyDescent="0.2">
      <c r="B7" s="18" t="s">
        <v>158</v>
      </c>
      <c r="E7" s="6">
        <v>76.032374063072339</v>
      </c>
      <c r="F7" s="6">
        <v>93.941088338355144</v>
      </c>
      <c r="G7" s="6">
        <v>82.249814084507037</v>
      </c>
      <c r="H7" s="6">
        <v>88.277399456244595</v>
      </c>
      <c r="I7" s="6">
        <v>83.900421959321179</v>
      </c>
      <c r="J7" s="6">
        <v>89.664934132847819</v>
      </c>
      <c r="K7" s="6">
        <v>82.96531926905611</v>
      </c>
      <c r="L7" s="6">
        <v>86.689672756662219</v>
      </c>
      <c r="M7" s="6">
        <v>91.216758128782445</v>
      </c>
      <c r="N7" s="6">
        <v>88.958538044647014</v>
      </c>
    </row>
    <row r="8" spans="1:15" ht="12" customHeight="1" x14ac:dyDescent="0.2">
      <c r="B8" s="18" t="s">
        <v>159</v>
      </c>
      <c r="E8" s="6">
        <v>77.096118849368196</v>
      </c>
      <c r="F8" s="6">
        <v>94.447313680031826</v>
      </c>
      <c r="G8" s="6">
        <v>85.560777089201878</v>
      </c>
      <c r="H8" s="6">
        <v>90.044451439271697</v>
      </c>
      <c r="I8" s="6">
        <v>84.249598771257098</v>
      </c>
      <c r="J8" s="6">
        <v>90.040931445290923</v>
      </c>
      <c r="K8" s="6">
        <v>83.490853072305669</v>
      </c>
      <c r="L8" s="6">
        <v>88.41603553780709</v>
      </c>
      <c r="M8" s="6">
        <v>91.738438278844214</v>
      </c>
      <c r="N8" s="6">
        <v>89.952852975875672</v>
      </c>
    </row>
    <row r="9" spans="1:15" ht="12" customHeight="1" x14ac:dyDescent="0.2">
      <c r="B9" s="18" t="s">
        <v>160</v>
      </c>
      <c r="E9" s="6">
        <v>29.601448447816793</v>
      </c>
      <c r="F9" s="6">
        <v>56.028183453850119</v>
      </c>
      <c r="G9" s="6">
        <v>46.654827042253523</v>
      </c>
      <c r="H9" s="6">
        <v>43.349719297767869</v>
      </c>
      <c r="I9" s="6">
        <v>27.520772699900643</v>
      </c>
      <c r="J9" s="6">
        <v>29.097100509377103</v>
      </c>
      <c r="K9" s="6">
        <v>32.187155678431182</v>
      </c>
      <c r="L9" s="6">
        <v>39.608861170254983</v>
      </c>
      <c r="M9" s="6">
        <v>44.778249156412045</v>
      </c>
      <c r="N9" s="6">
        <v>42.014157363009538</v>
      </c>
    </row>
    <row r="10" spans="1:15" ht="12" customHeight="1" x14ac:dyDescent="0.2">
      <c r="B10" s="18" t="s">
        <v>161</v>
      </c>
      <c r="E10" s="6">
        <v>9.1072779462238014</v>
      </c>
      <c r="F10" s="6">
        <v>38.003414293688948</v>
      </c>
      <c r="G10" s="6">
        <v>27.72036131455399</v>
      </c>
      <c r="H10" s="6">
        <v>28.139295139778216</v>
      </c>
      <c r="I10" s="6">
        <v>11.628431257451989</v>
      </c>
      <c r="J10" s="6">
        <v>20.109401983196122</v>
      </c>
      <c r="K10" s="6">
        <v>21.398199955167005</v>
      </c>
      <c r="L10" s="6">
        <v>23.083868073360762</v>
      </c>
      <c r="M10" s="6">
        <v>29.742451009552674</v>
      </c>
      <c r="N10" s="6">
        <v>26.642944430693873</v>
      </c>
    </row>
    <row r="11" spans="1:15" ht="12" customHeight="1" x14ac:dyDescent="0.2">
      <c r="B11" t="s">
        <v>162</v>
      </c>
      <c r="E11" s="6">
        <v>-4.1772887853920082</v>
      </c>
      <c r="F11" s="6">
        <v>32.451340580133461</v>
      </c>
      <c r="G11" s="6">
        <v>23.626923994835607</v>
      </c>
      <c r="H11" s="6">
        <v>22.638277806850994</v>
      </c>
      <c r="I11" s="6">
        <v>3.7731454437121243</v>
      </c>
      <c r="J11" s="6">
        <v>14.267434076297491</v>
      </c>
      <c r="K11" s="6">
        <v>15.008630226049959</v>
      </c>
      <c r="L11" s="6">
        <v>17.596248822032535</v>
      </c>
      <c r="M11" s="6">
        <v>23.006148883445576</v>
      </c>
      <c r="N11" s="6">
        <v>20.425070526642159</v>
      </c>
    </row>
    <row r="12" spans="1:15" ht="6.75" customHeight="1" x14ac:dyDescent="0.2">
      <c r="B12" s="18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5" ht="16.5" customHeight="1" x14ac:dyDescent="0.2">
      <c r="B13" s="18"/>
      <c r="D13" s="37" t="s">
        <v>163</v>
      </c>
      <c r="E13" s="37"/>
      <c r="F13" s="37"/>
      <c r="G13" s="37"/>
      <c r="H13" s="37"/>
      <c r="I13" s="37"/>
      <c r="J13" s="37"/>
      <c r="K13" s="37"/>
      <c r="L13" s="37"/>
      <c r="M13" s="37"/>
      <c r="N13" s="16"/>
    </row>
    <row r="14" spans="1:15" ht="4.5" customHeight="1" x14ac:dyDescent="0.2">
      <c r="B14" s="18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</row>
    <row r="15" spans="1:15" ht="12" customHeight="1" x14ac:dyDescent="0.2">
      <c r="B15" s="18" t="s">
        <v>158</v>
      </c>
      <c r="E15" s="6">
        <v>487.13651908095841</v>
      </c>
      <c r="F15" s="6">
        <v>821.68418924734465</v>
      </c>
      <c r="G15" s="6">
        <v>413.42293751179909</v>
      </c>
      <c r="H15" s="6">
        <v>659.58873285153209</v>
      </c>
      <c r="I15" s="6">
        <v>497.02025979615394</v>
      </c>
      <c r="J15" s="6">
        <v>634.81484026913881</v>
      </c>
      <c r="K15" s="6">
        <v>560.04729081432492</v>
      </c>
      <c r="L15" s="6">
        <v>609.18889500670105</v>
      </c>
      <c r="M15" s="6">
        <v>698.57115916601754</v>
      </c>
      <c r="N15" s="6">
        <v>653.13226298807717</v>
      </c>
    </row>
    <row r="16" spans="1:15" ht="12" customHeight="1" x14ac:dyDescent="0.2">
      <c r="B16" s="18" t="s">
        <v>159</v>
      </c>
      <c r="E16" s="6">
        <v>493.95189133221572</v>
      </c>
      <c r="F16" s="6">
        <v>826.11204256275312</v>
      </c>
      <c r="G16" s="6">
        <v>430.06526146875586</v>
      </c>
      <c r="H16" s="6">
        <v>672.7917450103273</v>
      </c>
      <c r="I16" s="6">
        <v>499.08875892560206</v>
      </c>
      <c r="J16" s="6">
        <v>637.47684717460925</v>
      </c>
      <c r="K16" s="6">
        <v>563.59484279549406</v>
      </c>
      <c r="L16" s="6">
        <v>621.32045579801252</v>
      </c>
      <c r="M16" s="6">
        <v>702.56637577553624</v>
      </c>
      <c r="N16" s="6">
        <v>660.43250842185751</v>
      </c>
    </row>
    <row r="17" spans="2:14" ht="12" customHeight="1" x14ac:dyDescent="0.2">
      <c r="B17" s="18" t="s">
        <v>160</v>
      </c>
      <c r="E17" s="6">
        <v>189.65535055714432</v>
      </c>
      <c r="F17" s="6">
        <v>490.06748070089918</v>
      </c>
      <c r="G17" s="6">
        <v>234.50722484425145</v>
      </c>
      <c r="H17" s="6">
        <v>323.89928336365023</v>
      </c>
      <c r="I17" s="6">
        <v>163.03114189017347</v>
      </c>
      <c r="J17" s="6">
        <v>206.00328758161152</v>
      </c>
      <c r="K17" s="6">
        <v>217.27547721795665</v>
      </c>
      <c r="L17" s="6">
        <v>278.34086346723569</v>
      </c>
      <c r="M17" s="6">
        <v>342.92814237550942</v>
      </c>
      <c r="N17" s="6">
        <v>308.46731836203804</v>
      </c>
    </row>
    <row r="18" spans="2:14" ht="12" customHeight="1" x14ac:dyDescent="0.2">
      <c r="B18" s="18" t="s">
        <v>161</v>
      </c>
      <c r="E18" s="6">
        <v>58.349982250271076</v>
      </c>
      <c r="F18" s="6">
        <v>332.40837651431787</v>
      </c>
      <c r="G18" s="6">
        <v>139.33445723994714</v>
      </c>
      <c r="H18" s="6">
        <v>210.25043939792516</v>
      </c>
      <c r="I18" s="6">
        <v>68.886017371911507</v>
      </c>
      <c r="J18" s="6">
        <v>142.37167440458703</v>
      </c>
      <c r="K18" s="6">
        <v>144.4459446281455</v>
      </c>
      <c r="L18" s="6">
        <v>162.21581691240598</v>
      </c>
      <c r="M18" s="6">
        <v>227.77852342491525</v>
      </c>
      <c r="N18" s="6">
        <v>195.61210167315454</v>
      </c>
    </row>
    <row r="19" spans="2:14" ht="12" customHeight="1" x14ac:dyDescent="0.2">
      <c r="B19" t="s">
        <v>162</v>
      </c>
      <c r="E19" s="6">
        <v>45.010856917463819</v>
      </c>
      <c r="F19" s="6">
        <v>309.6786356763921</v>
      </c>
      <c r="G19" s="6">
        <v>118.76852935623941</v>
      </c>
      <c r="H19" s="6">
        <v>194.26512252994928</v>
      </c>
      <c r="I19" s="6">
        <v>45.803945262828407</v>
      </c>
      <c r="J19" s="6">
        <v>127.86311136158771</v>
      </c>
      <c r="K19" s="6">
        <v>111.61044891554113</v>
      </c>
      <c r="L19" s="6">
        <v>148.33453148795812</v>
      </c>
      <c r="M19" s="6">
        <v>207.19284438440067</v>
      </c>
      <c r="N19" s="6">
        <v>176.99345963018717</v>
      </c>
    </row>
    <row r="20" spans="2:14" ht="6.75" customHeight="1" x14ac:dyDescent="0.2">
      <c r="B20" s="18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2:14" ht="16.5" customHeight="1" x14ac:dyDescent="0.2">
      <c r="B21" s="18"/>
      <c r="D21" s="37" t="s">
        <v>164</v>
      </c>
      <c r="E21" s="37"/>
      <c r="F21" s="37"/>
      <c r="G21" s="37"/>
      <c r="H21" s="37"/>
      <c r="I21" s="37"/>
      <c r="J21" s="37"/>
      <c r="K21" s="37"/>
      <c r="L21" s="37"/>
      <c r="M21" s="37"/>
      <c r="N21" s="16"/>
    </row>
    <row r="22" spans="2:14" ht="4.5" customHeight="1" x14ac:dyDescent="0.2">
      <c r="B22" s="18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</row>
    <row r="23" spans="2:14" ht="12" customHeight="1" x14ac:dyDescent="0.2">
      <c r="B23" t="s">
        <v>165</v>
      </c>
      <c r="E23" s="14">
        <v>108.76864245240682</v>
      </c>
      <c r="F23" s="14">
        <v>154.70728555721453</v>
      </c>
      <c r="G23" s="14">
        <v>131.71325466980505</v>
      </c>
      <c r="H23" s="14">
        <v>135.73017975727836</v>
      </c>
      <c r="I23" s="14">
        <v>109.19276187653284</v>
      </c>
      <c r="J23" s="14">
        <v>123.62582493998164</v>
      </c>
      <c r="K23" s="14">
        <v>122.60098884814268</v>
      </c>
      <c r="L23" s="14">
        <v>128.01000986622233</v>
      </c>
      <c r="M23" s="14">
        <v>137.94571781813025</v>
      </c>
      <c r="N23" s="14">
        <v>133.02344560403569</v>
      </c>
    </row>
    <row r="24" spans="2:14" ht="12" customHeight="1" x14ac:dyDescent="0.2">
      <c r="B24" t="s">
        <v>166</v>
      </c>
      <c r="E24" s="14">
        <f t="shared" ref="E24:N24" si="0">+E11/E7*100</f>
        <v>-5.4940922690731124</v>
      </c>
      <c r="F24" s="14">
        <f t="shared" si="0"/>
        <v>34.544352374597651</v>
      </c>
      <c r="G24" s="14">
        <f t="shared" si="0"/>
        <v>28.725808389743325</v>
      </c>
      <c r="H24" s="14">
        <f t="shared" si="0"/>
        <v>25.644477461155656</v>
      </c>
      <c r="I24" s="14">
        <f t="shared" si="0"/>
        <v>4.49717099818821</v>
      </c>
      <c r="J24" s="14">
        <f t="shared" si="0"/>
        <v>15.911943965919631</v>
      </c>
      <c r="K24" s="14">
        <f t="shared" si="0"/>
        <v>18.090245850048557</v>
      </c>
      <c r="L24" s="14">
        <f t="shared" si="0"/>
        <v>20.297975828591692</v>
      </c>
      <c r="M24" s="14">
        <f t="shared" si="0"/>
        <v>25.221405973412068</v>
      </c>
      <c r="N24" s="14">
        <f t="shared" si="0"/>
        <v>22.960213798018025</v>
      </c>
    </row>
    <row r="25" spans="2:14" ht="12" customHeight="1" x14ac:dyDescent="0.2">
      <c r="B25" t="s">
        <v>167</v>
      </c>
      <c r="E25" s="14">
        <f t="shared" ref="E25:N25" si="1">+E9/E8*100</f>
        <v>38.395510551773228</v>
      </c>
      <c r="F25" s="14">
        <f t="shared" si="1"/>
        <v>59.322156735618911</v>
      </c>
      <c r="G25" s="14">
        <f t="shared" si="1"/>
        <v>54.528288112219073</v>
      </c>
      <c r="H25" s="14">
        <f t="shared" si="1"/>
        <v>48.142576921581934</v>
      </c>
      <c r="I25" s="14">
        <f t="shared" si="1"/>
        <v>32.66576114459756</v>
      </c>
      <c r="J25" s="14">
        <f t="shared" si="1"/>
        <v>32.315414825596925</v>
      </c>
      <c r="K25" s="14">
        <f t="shared" si="1"/>
        <v>38.551714941223693</v>
      </c>
      <c r="L25" s="14">
        <f t="shared" si="1"/>
        <v>44.798277743767486</v>
      </c>
      <c r="M25" s="14">
        <f t="shared" si="1"/>
        <v>48.810782041335827</v>
      </c>
      <c r="N25" s="14">
        <f t="shared" si="1"/>
        <v>46.706864733103302</v>
      </c>
    </row>
    <row r="26" spans="2:14" ht="12" customHeight="1" x14ac:dyDescent="0.2">
      <c r="B26" t="s">
        <v>168</v>
      </c>
      <c r="E26" s="14">
        <f t="shared" ref="E26:N26" si="2">+E10/E8*100</f>
        <v>11.812887707120208</v>
      </c>
      <c r="F26" s="14">
        <f t="shared" si="2"/>
        <v>40.237686825521308</v>
      </c>
      <c r="G26" s="14">
        <f t="shared" si="2"/>
        <v>32.3984450090419</v>
      </c>
      <c r="H26" s="14">
        <f t="shared" si="2"/>
        <v>31.250448739482945</v>
      </c>
      <c r="I26" s="14">
        <f t="shared" si="2"/>
        <v>13.802358025495057</v>
      </c>
      <c r="J26" s="14">
        <f t="shared" si="2"/>
        <v>22.333622787337156</v>
      </c>
      <c r="K26" s="14">
        <f t="shared" si="2"/>
        <v>25.629394320160436</v>
      </c>
      <c r="L26" s="14">
        <f t="shared" si="2"/>
        <v>26.108236965103458</v>
      </c>
      <c r="M26" s="14">
        <f t="shared" si="2"/>
        <v>32.420925805548158</v>
      </c>
      <c r="N26" s="14">
        <f t="shared" si="2"/>
        <v>29.618787564013349</v>
      </c>
    </row>
    <row r="27" spans="2:14" ht="12" customHeight="1" x14ac:dyDescent="0.2">
      <c r="B27" t="s">
        <v>169</v>
      </c>
      <c r="E27" s="14">
        <f t="shared" ref="E27:N27" si="3">+E11/E8*100</f>
        <v>-5.4182867409365594</v>
      </c>
      <c r="F27" s="14">
        <f t="shared" si="3"/>
        <v>34.35919912986828</v>
      </c>
      <c r="G27" s="14">
        <f t="shared" si="3"/>
        <v>27.614199868946049</v>
      </c>
      <c r="H27" s="14">
        <f t="shared" si="3"/>
        <v>25.141224634056254</v>
      </c>
      <c r="I27" s="14">
        <f t="shared" si="3"/>
        <v>4.4785322407961248</v>
      </c>
      <c r="J27" s="14">
        <f t="shared" si="3"/>
        <v>15.845498094348809</v>
      </c>
      <c r="K27" s="14">
        <f t="shared" si="3"/>
        <v>17.976376661347583</v>
      </c>
      <c r="L27" s="14">
        <f t="shared" si="3"/>
        <v>19.901648739394449</v>
      </c>
      <c r="M27" s="14">
        <f t="shared" si="3"/>
        <v>25.077981830818914</v>
      </c>
      <c r="N27" s="14">
        <f t="shared" si="3"/>
        <v>22.70641769652368</v>
      </c>
    </row>
    <row r="28" spans="2:14" ht="6.75" customHeight="1" x14ac:dyDescent="0.2"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2:14" ht="16.5" customHeight="1" x14ac:dyDescent="0.2">
      <c r="D29" s="37" t="s">
        <v>170</v>
      </c>
      <c r="E29" s="39"/>
      <c r="F29" s="39"/>
      <c r="G29" s="39"/>
      <c r="H29" s="39"/>
      <c r="I29" s="39"/>
      <c r="J29" s="39"/>
      <c r="K29" s="39"/>
      <c r="L29" s="39"/>
      <c r="M29" s="39"/>
      <c r="N29" s="16"/>
    </row>
    <row r="30" spans="2:14" ht="4.5" customHeight="1" x14ac:dyDescent="0.2"/>
    <row r="31" spans="2:14" x14ac:dyDescent="0.2">
      <c r="B31" t="s">
        <v>171</v>
      </c>
      <c r="E31" s="28">
        <v>29.441173233510902</v>
      </c>
      <c r="F31" s="28">
        <v>24.672846903451546</v>
      </c>
      <c r="G31" s="28">
        <v>24.508890615005026</v>
      </c>
      <c r="H31" s="28">
        <v>31.891624655488847</v>
      </c>
      <c r="I31" s="28">
        <v>40.978566386453224</v>
      </c>
      <c r="J31" s="28">
        <v>36.637951723707445</v>
      </c>
      <c r="K31" s="28">
        <v>34.896147147339441</v>
      </c>
      <c r="L31" s="28">
        <v>31.679066614015397</v>
      </c>
      <c r="M31" s="28">
        <v>31.627828138746715</v>
      </c>
      <c r="N31" s="28">
        <v>31.824771544507232</v>
      </c>
    </row>
    <row r="32" spans="2:14" x14ac:dyDescent="0.2">
      <c r="B32" t="s">
        <v>172</v>
      </c>
      <c r="E32" s="28">
        <v>27.29832880136594</v>
      </c>
      <c r="F32" s="28">
        <v>66.136175472567828</v>
      </c>
      <c r="G32" s="28">
        <v>48.298099369008291</v>
      </c>
      <c r="H32" s="28">
        <v>51.18604333179357</v>
      </c>
      <c r="I32" s="28">
        <v>37.728491780888781</v>
      </c>
      <c r="J32" s="28">
        <v>48.289491295748967</v>
      </c>
      <c r="K32" s="28">
        <v>47.780243456679749</v>
      </c>
      <c r="L32" s="28">
        <v>50.632420339233022</v>
      </c>
      <c r="M32" s="28">
        <v>53.538884082973453</v>
      </c>
      <c r="N32" s="28">
        <v>52.073521763014895</v>
      </c>
    </row>
    <row r="33" spans="1:15" x14ac:dyDescent="0.2">
      <c r="B33" t="s">
        <v>173</v>
      </c>
      <c r="E33" s="28">
        <v>7.1092506822920196</v>
      </c>
      <c r="F33" s="28">
        <v>4.4330113372516111</v>
      </c>
      <c r="G33" s="28">
        <v>2.5675036524386767</v>
      </c>
      <c r="H33" s="28">
        <v>4.1351842930115925</v>
      </c>
      <c r="I33" s="28">
        <v>5.2925214453132394</v>
      </c>
      <c r="J33" s="28">
        <v>4.9625407349261996</v>
      </c>
      <c r="K33" s="28">
        <v>4.614912767263645</v>
      </c>
      <c r="L33" s="28">
        <v>4.547168753242226</v>
      </c>
      <c r="M33" s="28">
        <v>4.3373211081037875</v>
      </c>
      <c r="N33" s="28">
        <v>4.4294671070721305</v>
      </c>
    </row>
    <row r="34" spans="1:15" x14ac:dyDescent="0.2">
      <c r="B34" t="s">
        <v>174</v>
      </c>
      <c r="E34" s="28">
        <v>109.23471389261117</v>
      </c>
      <c r="F34" s="28">
        <v>64.372363065827344</v>
      </c>
      <c r="G34" s="28">
        <v>49.978196556547374</v>
      </c>
      <c r="H34" s="28">
        <v>64.615718115458947</v>
      </c>
      <c r="I34" s="28">
        <v>108.39202327000741</v>
      </c>
      <c r="J34" s="28">
        <v>103.10732208856359</v>
      </c>
      <c r="K34" s="28">
        <v>79.176054563211139</v>
      </c>
      <c r="L34" s="28">
        <v>80.102231416765207</v>
      </c>
      <c r="M34" s="28">
        <v>69.814661346454869</v>
      </c>
      <c r="N34" s="28">
        <v>74.212689752852114</v>
      </c>
    </row>
    <row r="35" spans="1:15" x14ac:dyDescent="0.2">
      <c r="B35" t="s">
        <v>175</v>
      </c>
      <c r="E35" s="28">
        <v>90.121478681877448</v>
      </c>
      <c r="F35" s="28">
        <v>197.31063810610075</v>
      </c>
      <c r="G35" s="28">
        <v>195.77109656587038</v>
      </c>
      <c r="H35" s="28">
        <v>180.68779910683364</v>
      </c>
      <c r="I35" s="28">
        <v>111.93021050905958</v>
      </c>
      <c r="J35" s="28">
        <v>142.66595647113567</v>
      </c>
      <c r="K35" s="28">
        <v>146.27315054572193</v>
      </c>
      <c r="L35" s="28">
        <v>154.54093748416599</v>
      </c>
      <c r="M35" s="28">
        <v>176.56899399332247</v>
      </c>
      <c r="N35" s="28">
        <v>165.75323727784058</v>
      </c>
    </row>
    <row r="36" spans="1:15" x14ac:dyDescent="0.2">
      <c r="B36" t="s">
        <v>176</v>
      </c>
      <c r="E36" s="28">
        <v>-9.2347138926111665</v>
      </c>
      <c r="F36" s="28">
        <v>35.627636934172656</v>
      </c>
      <c r="G36" s="28">
        <v>50.021803443452626</v>
      </c>
      <c r="H36" s="28">
        <v>35.384281884541046</v>
      </c>
      <c r="I36" s="28">
        <v>-8.3920232700074013</v>
      </c>
      <c r="J36" s="28">
        <v>-3.1073220885635933</v>
      </c>
      <c r="K36" s="28">
        <v>20.823945436788858</v>
      </c>
      <c r="L36" s="28">
        <v>19.8977685832348</v>
      </c>
      <c r="M36" s="28">
        <v>30.185338653545134</v>
      </c>
      <c r="N36" s="28">
        <v>25.787310247147886</v>
      </c>
    </row>
    <row r="37" spans="1:15" x14ac:dyDescent="0.2">
      <c r="B37" t="s">
        <v>177</v>
      </c>
      <c r="E37" s="28">
        <v>-10.961339585863929</v>
      </c>
      <c r="F37" s="28">
        <v>49.318495464888947</v>
      </c>
      <c r="G37" s="28">
        <v>48.919936725004057</v>
      </c>
      <c r="H37" s="28">
        <v>44.655920048661443</v>
      </c>
      <c r="I37" s="28">
        <v>10.658615269998029</v>
      </c>
      <c r="J37" s="28">
        <v>29.906193128679497</v>
      </c>
      <c r="K37" s="28">
        <v>31.634753454809818</v>
      </c>
      <c r="L37" s="28">
        <v>35.292226365427723</v>
      </c>
      <c r="M37" s="28">
        <v>43.364914904718873</v>
      </c>
      <c r="N37" s="28">
        <v>39.669353285464361</v>
      </c>
    </row>
    <row r="38" spans="1:15" ht="15.75" x14ac:dyDescent="0.25">
      <c r="A38" t="s">
        <v>1</v>
      </c>
      <c r="C38" s="12">
        <f>'fm-ES'!C1</f>
        <v>2024</v>
      </c>
      <c r="D38" s="35" t="s">
        <v>57</v>
      </c>
      <c r="E38" s="35"/>
      <c r="F38" s="35"/>
      <c r="G38" s="35"/>
      <c r="H38" s="35"/>
      <c r="I38" s="35"/>
      <c r="J38" s="35"/>
      <c r="K38" s="35"/>
      <c r="L38" s="35"/>
      <c r="M38" s="35"/>
      <c r="O38" s="3" t="s">
        <v>225</v>
      </c>
    </row>
    <row r="39" spans="1:15" ht="15.75" customHeight="1" x14ac:dyDescent="0.2">
      <c r="D39" s="36" t="s">
        <v>157</v>
      </c>
      <c r="E39" s="36"/>
      <c r="F39" s="36"/>
      <c r="G39" s="36"/>
      <c r="H39" s="36"/>
      <c r="I39" s="36"/>
      <c r="J39" s="36"/>
      <c r="K39" s="36"/>
      <c r="L39" s="36"/>
      <c r="M39" s="36"/>
      <c r="N39" s="5"/>
    </row>
    <row r="40" spans="1:15" ht="21" customHeight="1" x14ac:dyDescent="0.2"/>
    <row r="41" spans="1:15" ht="12.75" customHeight="1" x14ac:dyDescent="0.2">
      <c r="E41" s="3" t="s">
        <v>59</v>
      </c>
      <c r="F41" s="3" t="s">
        <v>60</v>
      </c>
      <c r="G41" s="3" t="s">
        <v>61</v>
      </c>
      <c r="H41" s="3" t="s">
        <v>62</v>
      </c>
      <c r="I41" s="3" t="s">
        <v>63</v>
      </c>
      <c r="J41" s="3" t="s">
        <v>64</v>
      </c>
      <c r="K41" s="3" t="s">
        <v>66</v>
      </c>
      <c r="L41" s="3" t="s">
        <v>65</v>
      </c>
      <c r="M41" s="3" t="s">
        <v>67</v>
      </c>
      <c r="N41" s="3" t="s">
        <v>56</v>
      </c>
    </row>
    <row r="42" spans="1:15" ht="22.5" customHeight="1" x14ac:dyDescent="0.2">
      <c r="D42" s="37" t="s">
        <v>230</v>
      </c>
      <c r="E42" s="37"/>
      <c r="F42" s="37"/>
      <c r="G42" s="37"/>
      <c r="H42" s="37"/>
      <c r="I42" s="37"/>
      <c r="J42" s="37"/>
      <c r="K42" s="37"/>
      <c r="L42" s="37"/>
      <c r="M42" s="37"/>
    </row>
    <row r="43" spans="1:15" ht="4.5" customHeight="1" x14ac:dyDescent="0.2"/>
    <row r="44" spans="1:15" x14ac:dyDescent="0.2">
      <c r="B44" t="s">
        <v>8</v>
      </c>
      <c r="E44" s="28">
        <v>2.7898915115049898</v>
      </c>
      <c r="F44" s="28">
        <v>0.71677956732512726</v>
      </c>
      <c r="G44" s="28">
        <v>-9.8462434045335182E-2</v>
      </c>
      <c r="H44" s="28">
        <v>0.83614286014871342</v>
      </c>
      <c r="I44" s="28">
        <v>0.67059642687489285</v>
      </c>
      <c r="J44" s="28">
        <v>0.93904422805189691</v>
      </c>
      <c r="K44" s="28">
        <v>0.63088655139317795</v>
      </c>
      <c r="L44" s="28">
        <v>0.75317830282150289</v>
      </c>
      <c r="M44" s="28">
        <v>0.84589939434492478</v>
      </c>
      <c r="N44" s="28">
        <v>0.79490823169738811</v>
      </c>
    </row>
    <row r="45" spans="1:15" x14ac:dyDescent="0.2">
      <c r="B45" t="s">
        <v>14</v>
      </c>
      <c r="E45" s="28">
        <v>0.7627985608929696</v>
      </c>
      <c r="F45" s="28">
        <v>0.55015465300506383</v>
      </c>
      <c r="G45" s="28">
        <v>0.40865005482850231</v>
      </c>
      <c r="H45" s="28">
        <v>0.66798524574873508</v>
      </c>
      <c r="I45" s="28">
        <v>1.3255467314831353</v>
      </c>
      <c r="J45" s="28">
        <v>1.4211605233316855</v>
      </c>
      <c r="K45" s="28">
        <v>0.77734660911428688</v>
      </c>
      <c r="L45" s="28">
        <v>0.72463749273592237</v>
      </c>
      <c r="M45" s="28">
        <v>0.88064092325907184</v>
      </c>
      <c r="N45" s="28">
        <v>0.81090410583813899</v>
      </c>
    </row>
    <row r="46" spans="1:15" x14ac:dyDescent="0.2">
      <c r="B46" t="s">
        <v>226</v>
      </c>
      <c r="E46" s="28">
        <v>0.16615861406887997</v>
      </c>
      <c r="F46" s="28">
        <v>0.75523670477865068</v>
      </c>
      <c r="G46" s="28">
        <v>-0.26186335539203254</v>
      </c>
      <c r="H46" s="28">
        <v>0.10303006099950281</v>
      </c>
      <c r="I46" s="28">
        <v>0.65658339772173802</v>
      </c>
      <c r="J46" s="28">
        <v>0.45110554830235594</v>
      </c>
      <c r="K46" s="28">
        <v>0.51715757444674626</v>
      </c>
      <c r="L46" s="28">
        <v>0.57824480034839432</v>
      </c>
      <c r="M46" s="28">
        <v>0.28176260965900818</v>
      </c>
      <c r="N46" s="28">
        <v>0.41312368609249039</v>
      </c>
    </row>
    <row r="47" spans="1:15" x14ac:dyDescent="0.2">
      <c r="B47" t="s">
        <v>19</v>
      </c>
      <c r="E47" s="28">
        <v>3.3904019958251821</v>
      </c>
      <c r="F47" s="28">
        <v>2.41084041214277</v>
      </c>
      <c r="G47" s="28">
        <v>2.5191793870475432</v>
      </c>
      <c r="H47" s="28">
        <v>2.5280261261146415</v>
      </c>
      <c r="I47" s="28">
        <v>2.6397948892334737</v>
      </c>
      <c r="J47" s="28">
        <v>2.1512304352402611</v>
      </c>
      <c r="K47" s="28">
        <v>2.6895220323094331</v>
      </c>
      <c r="L47" s="28">
        <v>2.4911081573364062</v>
      </c>
      <c r="M47" s="28">
        <v>2.3290181808407837</v>
      </c>
      <c r="N47" s="28">
        <v>2.4105310834441149</v>
      </c>
    </row>
    <row r="48" spans="1:15" x14ac:dyDescent="0.2">
      <c r="B48" s="4" t="s">
        <v>227</v>
      </c>
      <c r="E48" s="34">
        <v>7.1092506822920214</v>
      </c>
      <c r="F48" s="34">
        <v>4.433011337251612</v>
      </c>
      <c r="G48" s="34">
        <v>2.5675036524386776</v>
      </c>
      <c r="H48" s="34">
        <v>4.1351842930115925</v>
      </c>
      <c r="I48" s="34">
        <v>5.2925214453132394</v>
      </c>
      <c r="J48" s="34">
        <v>4.9625407349261996</v>
      </c>
      <c r="K48" s="34">
        <v>4.6149127672636441</v>
      </c>
      <c r="L48" s="34">
        <v>4.547168753242226</v>
      </c>
      <c r="M48" s="34">
        <v>4.3373211081037883</v>
      </c>
      <c r="N48" s="34">
        <v>4.4294671070721323</v>
      </c>
    </row>
    <row r="49" spans="2:14" x14ac:dyDescent="0.2">
      <c r="B49" t="s">
        <v>228</v>
      </c>
      <c r="E49" s="28">
        <v>-1.5257191450961129</v>
      </c>
      <c r="F49" s="28">
        <v>0.21306729473344804</v>
      </c>
      <c r="G49" s="28">
        <v>0.79032557870084963</v>
      </c>
      <c r="H49" s="28">
        <v>0.2337617446428491</v>
      </c>
      <c r="I49" s="28">
        <v>0.25674955512941056</v>
      </c>
      <c r="J49" s="28">
        <v>0.91287994648341064</v>
      </c>
      <c r="K49" s="28">
        <v>6.8720824605662034E-2</v>
      </c>
      <c r="L49" s="28">
        <v>0.21303139621628153</v>
      </c>
      <c r="M49" s="28">
        <v>0.390313613143974</v>
      </c>
      <c r="N49" s="28">
        <v>0.30021562820778269</v>
      </c>
    </row>
    <row r="50" spans="2:14" x14ac:dyDescent="0.2">
      <c r="B50" s="4" t="s">
        <v>229</v>
      </c>
      <c r="E50" s="34">
        <v>5.583531537195908</v>
      </c>
      <c r="F50" s="34">
        <v>4.64607863198506</v>
      </c>
      <c r="G50" s="34">
        <v>3.3578292311395272</v>
      </c>
      <c r="H50" s="34">
        <v>4.3689460376544416</v>
      </c>
      <c r="I50" s="34">
        <v>5.5492710004426495</v>
      </c>
      <c r="J50" s="34">
        <v>5.8754206814096106</v>
      </c>
      <c r="K50" s="34">
        <v>4.6836335918693059</v>
      </c>
      <c r="L50" s="34">
        <v>4.7602001494585071</v>
      </c>
      <c r="M50" s="34">
        <v>4.7276347212477621</v>
      </c>
      <c r="N50" s="34">
        <v>4.7296827352799147</v>
      </c>
    </row>
    <row r="51" spans="2:14" ht="6.75" customHeight="1" x14ac:dyDescent="0.2"/>
    <row r="52" spans="2:14" ht="16.5" customHeight="1" x14ac:dyDescent="0.2">
      <c r="D52" s="37" t="s">
        <v>231</v>
      </c>
      <c r="E52" s="38"/>
      <c r="F52" s="38"/>
      <c r="G52" s="38"/>
      <c r="H52" s="38"/>
      <c r="I52" s="38"/>
      <c r="J52" s="38"/>
      <c r="K52" s="38"/>
      <c r="L52" s="38"/>
      <c r="M52" s="38"/>
    </row>
    <row r="53" spans="2:14" ht="4.5" customHeight="1" x14ac:dyDescent="0.2"/>
    <row r="54" spans="2:14" x14ac:dyDescent="0.2">
      <c r="B54" t="s">
        <v>8</v>
      </c>
      <c r="E54" s="28">
        <v>42.867105785109253</v>
      </c>
      <c r="F54" s="28">
        <v>10.408453991147743</v>
      </c>
      <c r="G54" s="28">
        <v>-1.9166379286275923</v>
      </c>
      <c r="H54" s="28">
        <v>13.065432524235849</v>
      </c>
      <c r="I54" s="28">
        <v>13.733964851663474</v>
      </c>
      <c r="J54" s="28">
        <v>19.510637967305954</v>
      </c>
      <c r="K54" s="28">
        <v>10.823846632732833</v>
      </c>
      <c r="L54" s="28">
        <v>13.267874139853955</v>
      </c>
      <c r="M54" s="28">
        <v>13.615819137536878</v>
      </c>
      <c r="N54" s="28">
        <v>13.31814336915583</v>
      </c>
    </row>
    <row r="55" spans="2:14" x14ac:dyDescent="0.2">
      <c r="B55" t="s">
        <v>14</v>
      </c>
      <c r="E55" s="28">
        <v>11.720515463660007</v>
      </c>
      <c r="F55" s="28">
        <v>7.9888708535432604</v>
      </c>
      <c r="G55" s="28">
        <v>7.9546499354203171</v>
      </c>
      <c r="H55" s="28">
        <v>10.437828954208799</v>
      </c>
      <c r="I55" s="28">
        <v>27.147493618875373</v>
      </c>
      <c r="J55" s="28">
        <v>29.527627811178224</v>
      </c>
      <c r="K55" s="28">
        <v>13.33659825042665</v>
      </c>
      <c r="L55" s="28">
        <v>12.765103581214138</v>
      </c>
      <c r="M55" s="28">
        <v>14.175027924561553</v>
      </c>
      <c r="N55" s="28">
        <v>13.586143292450863</v>
      </c>
    </row>
    <row r="56" spans="2:14" x14ac:dyDescent="0.2">
      <c r="B56" t="s">
        <v>226</v>
      </c>
      <c r="E56" s="28">
        <v>2.553052280715927</v>
      </c>
      <c r="F56" s="28">
        <v>10.966895336385864</v>
      </c>
      <c r="G56" s="28">
        <v>-5.0973474699088506</v>
      </c>
      <c r="H56" s="28">
        <v>1.6099309987739285</v>
      </c>
      <c r="I56" s="28">
        <v>13.446974879540244</v>
      </c>
      <c r="J56" s="28">
        <v>9.3726757218126497</v>
      </c>
      <c r="K56" s="28">
        <v>8.8726479561285885</v>
      </c>
      <c r="L56" s="28">
        <v>10.186272233688728</v>
      </c>
      <c r="M56" s="28">
        <v>4.5353250735076314</v>
      </c>
      <c r="N56" s="28">
        <v>6.9216046094091457</v>
      </c>
    </row>
    <row r="57" spans="2:14" x14ac:dyDescent="0.2">
      <c r="B57" t="s">
        <v>19</v>
      </c>
      <c r="E57" s="28">
        <v>52.094040363126012</v>
      </c>
      <c r="F57" s="28">
        <v>35.008142884750484</v>
      </c>
      <c r="G57" s="28">
        <v>49.037532019663516</v>
      </c>
      <c r="H57" s="28">
        <v>39.502525638240385</v>
      </c>
      <c r="I57" s="28">
        <v>54.063589919928312</v>
      </c>
      <c r="J57" s="28">
        <v>44.696380588266763</v>
      </c>
      <c r="K57" s="28">
        <v>46.142961723923051</v>
      </c>
      <c r="L57" s="28">
        <v>43.882981462008374</v>
      </c>
      <c r="M57" s="28">
        <v>37.488489210848826</v>
      </c>
      <c r="N57" s="28">
        <v>40.386798481836308</v>
      </c>
    </row>
    <row r="58" spans="2:14" x14ac:dyDescent="0.2">
      <c r="B58" s="4" t="s">
        <v>227</v>
      </c>
      <c r="E58" s="34">
        <v>109.2347138926112</v>
      </c>
      <c r="F58" s="34">
        <v>64.372363065827358</v>
      </c>
      <c r="G58" s="34">
        <v>49.978196556547388</v>
      </c>
      <c r="H58" s="34">
        <v>64.615718115458947</v>
      </c>
      <c r="I58" s="34">
        <v>108.39202327000741</v>
      </c>
      <c r="J58" s="34">
        <v>103.10732208856359</v>
      </c>
      <c r="K58" s="34">
        <v>79.176054563211125</v>
      </c>
      <c r="L58" s="34">
        <v>80.102231416765207</v>
      </c>
      <c r="M58" s="34">
        <v>69.814661346454884</v>
      </c>
      <c r="N58" s="34">
        <v>74.212689752852128</v>
      </c>
    </row>
    <row r="59" spans="2:14" x14ac:dyDescent="0.2">
      <c r="B59" t="s">
        <v>228</v>
      </c>
      <c r="E59" s="28">
        <v>-23.442905833969217</v>
      </c>
      <c r="F59" s="28">
        <v>3.093979286445637</v>
      </c>
      <c r="G59" s="28">
        <v>15.384222366523595</v>
      </c>
      <c r="H59" s="28">
        <v>3.6527230536126174</v>
      </c>
      <c r="I59" s="28">
        <v>5.2582883303752039</v>
      </c>
      <c r="J59" s="28">
        <v>18.967019455943166</v>
      </c>
      <c r="K59" s="28">
        <v>1.1790133493320523</v>
      </c>
      <c r="L59" s="28">
        <v>3.7527285932781771</v>
      </c>
      <c r="M59" s="28">
        <v>6.2825905763917183</v>
      </c>
      <c r="N59" s="28">
        <v>5.0299073763454789</v>
      </c>
    </row>
    <row r="60" spans="2:14" x14ac:dyDescent="0.2">
      <c r="B60" s="4" t="s">
        <v>229</v>
      </c>
      <c r="E60" s="34">
        <v>85.791808058641976</v>
      </c>
      <c r="F60" s="34">
        <v>67.466342352272989</v>
      </c>
      <c r="G60" s="34">
        <v>65.362418923070976</v>
      </c>
      <c r="H60" s="34">
        <v>68.268441169071565</v>
      </c>
      <c r="I60" s="34">
        <v>113.65031160038259</v>
      </c>
      <c r="J60" s="34">
        <v>122.07434154450677</v>
      </c>
      <c r="K60" s="34">
        <v>80.355067912543163</v>
      </c>
      <c r="L60" s="34">
        <v>83.854960010043371</v>
      </c>
      <c r="M60" s="34">
        <v>76.097251922846596</v>
      </c>
      <c r="N60" s="34">
        <v>79.242597129197605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 &amp;R&amp;8&amp;D</oddFooter>
  </headerFooter>
  <rowBreaks count="1" manualBreakCount="1">
    <brk id="3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6"/>
  <sheetViews>
    <sheetView topLeftCell="A2" workbookViewId="0">
      <selection activeCell="C24" sqref="C24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1</v>
      </c>
      <c r="C1" s="12">
        <v>2024</v>
      </c>
      <c r="D1" s="35" t="s">
        <v>57</v>
      </c>
      <c r="E1" s="35"/>
      <c r="F1" s="35"/>
      <c r="G1" s="35"/>
      <c r="H1" s="35"/>
      <c r="I1" s="35"/>
      <c r="J1" s="35"/>
      <c r="K1" s="35"/>
      <c r="L1" s="35"/>
      <c r="M1" s="35"/>
      <c r="O1" s="3" t="s">
        <v>178</v>
      </c>
    </row>
    <row r="2" spans="1:15" ht="15.75" customHeight="1" x14ac:dyDescent="0.2">
      <c r="D2" s="36" t="s">
        <v>179</v>
      </c>
      <c r="E2" s="36"/>
      <c r="F2" s="36"/>
      <c r="G2" s="36"/>
      <c r="H2" s="36"/>
      <c r="I2" s="36"/>
      <c r="J2" s="36"/>
      <c r="K2" s="36"/>
      <c r="L2" s="36"/>
      <c r="M2" s="36"/>
    </row>
    <row r="3" spans="1:15" ht="15.75" customHeight="1" x14ac:dyDescent="0.2">
      <c r="D3" s="37" t="s">
        <v>180</v>
      </c>
      <c r="E3" s="37"/>
      <c r="F3" s="37"/>
      <c r="G3" s="37"/>
      <c r="H3" s="37"/>
      <c r="I3" s="37"/>
      <c r="J3" s="37"/>
      <c r="K3" s="37"/>
      <c r="L3" s="37"/>
      <c r="M3" s="37"/>
    </row>
    <row r="4" spans="1:15" ht="30" customHeight="1" x14ac:dyDescent="0.2">
      <c r="O4" s="3"/>
    </row>
    <row r="5" spans="1:15" x14ac:dyDescent="0.2">
      <c r="E5" s="3" t="s">
        <v>59</v>
      </c>
      <c r="F5" s="3" t="s">
        <v>60</v>
      </c>
      <c r="G5" s="3" t="s">
        <v>61</v>
      </c>
      <c r="H5" s="3" t="s">
        <v>62</v>
      </c>
      <c r="I5" s="3" t="s">
        <v>63</v>
      </c>
      <c r="J5" s="3" t="s">
        <v>64</v>
      </c>
      <c r="K5" s="3" t="s">
        <v>66</v>
      </c>
      <c r="L5" s="3" t="s">
        <v>65</v>
      </c>
      <c r="M5" s="3" t="s">
        <v>67</v>
      </c>
      <c r="N5" s="3" t="s">
        <v>56</v>
      </c>
      <c r="O5" s="3"/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181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136</v>
      </c>
      <c r="E9" s="6">
        <v>65.591016657472451</v>
      </c>
      <c r="F9" s="6">
        <v>90.692759359380204</v>
      </c>
      <c r="G9" s="6">
        <v>70.273090790138596</v>
      </c>
      <c r="H9" s="6">
        <v>82.682711505029545</v>
      </c>
      <c r="I9" s="6">
        <v>78.429965741004537</v>
      </c>
      <c r="J9" s="6">
        <v>85.205580046459659</v>
      </c>
      <c r="K9" s="6">
        <v>79.842908752805144</v>
      </c>
      <c r="L9" s="6">
        <v>82.184118669418055</v>
      </c>
      <c r="M9" s="6">
        <v>85.567390276661015</v>
      </c>
      <c r="N9" s="6">
        <v>83.924768852426268</v>
      </c>
      <c r="O9" s="17"/>
    </row>
    <row r="10" spans="1:15" ht="12" customHeight="1" x14ac:dyDescent="0.2">
      <c r="B10" t="s">
        <v>137</v>
      </c>
      <c r="E10" s="6">
        <v>26.534285945403241</v>
      </c>
      <c r="F10" s="6">
        <v>43.197862386367952</v>
      </c>
      <c r="G10" s="6">
        <v>15</v>
      </c>
      <c r="H10" s="6">
        <v>98.004415686762485</v>
      </c>
      <c r="I10" s="6">
        <v>64.596425147240112</v>
      </c>
      <c r="J10" s="6" t="s">
        <v>232</v>
      </c>
      <c r="K10" s="6">
        <v>141.4891255705719</v>
      </c>
      <c r="L10" s="6">
        <v>81.437476635044604</v>
      </c>
      <c r="M10" s="6">
        <v>70.016658664030501</v>
      </c>
      <c r="N10" s="6">
        <v>78.72257164312154</v>
      </c>
      <c r="O10" s="17"/>
    </row>
    <row r="11" spans="1:15" ht="12" customHeight="1" x14ac:dyDescent="0.2">
      <c r="B11" t="s">
        <v>138</v>
      </c>
      <c r="E11" s="6">
        <v>67.044142017777332</v>
      </c>
      <c r="F11" s="6">
        <v>42.874963895307502</v>
      </c>
      <c r="G11" s="6">
        <v>72.48724409448819</v>
      </c>
      <c r="H11" s="6">
        <v>70.910968905372741</v>
      </c>
      <c r="I11" s="6">
        <v>45.532943506778473</v>
      </c>
      <c r="J11" s="6">
        <v>32.199878759489138</v>
      </c>
      <c r="K11" s="6">
        <v>67.397847904987472</v>
      </c>
      <c r="L11" s="6">
        <v>51.304869010600349</v>
      </c>
      <c r="M11" s="6">
        <v>44.593324367090673</v>
      </c>
      <c r="N11" s="6">
        <v>48.957736163513395</v>
      </c>
      <c r="O11" s="17"/>
    </row>
    <row r="12" spans="1:15" ht="12" customHeight="1" x14ac:dyDescent="0.2">
      <c r="B12" t="s">
        <v>139</v>
      </c>
      <c r="E12" s="6">
        <v>-52.466502463054177</v>
      </c>
      <c r="F12" s="6">
        <v>105.04950577986263</v>
      </c>
      <c r="G12" s="6" t="s">
        <v>232</v>
      </c>
      <c r="H12" s="6">
        <v>68.005823826526168</v>
      </c>
      <c r="I12" s="6">
        <v>88.727836842325559</v>
      </c>
      <c r="J12" s="6">
        <v>76.171523438833688</v>
      </c>
      <c r="K12" s="6" t="s">
        <v>232</v>
      </c>
      <c r="L12" s="6">
        <v>257.37775659021491</v>
      </c>
      <c r="M12" s="6">
        <v>74.962998574971763</v>
      </c>
      <c r="N12" s="6">
        <v>114.78501773049645</v>
      </c>
      <c r="O12" s="17"/>
    </row>
    <row r="13" spans="1:15" x14ac:dyDescent="0.2">
      <c r="B13" s="18"/>
      <c r="E13" s="6"/>
      <c r="F13" s="6"/>
      <c r="G13" s="6"/>
      <c r="H13" s="6"/>
      <c r="I13" s="6"/>
      <c r="J13" s="6"/>
      <c r="K13" s="6"/>
      <c r="L13" s="6"/>
      <c r="M13" s="6"/>
      <c r="N13" s="6"/>
      <c r="O13" s="17"/>
    </row>
    <row r="14" spans="1:15" ht="13.5" customHeight="1" x14ac:dyDescent="0.2">
      <c r="A14" s="19" t="s">
        <v>182</v>
      </c>
      <c r="B14" s="5"/>
      <c r="C14" s="5"/>
      <c r="D14" s="5"/>
      <c r="E14" s="6"/>
      <c r="F14" s="6"/>
      <c r="G14" s="6"/>
      <c r="H14" s="6"/>
      <c r="I14" s="6"/>
      <c r="J14" s="6"/>
      <c r="K14" s="6"/>
      <c r="L14" s="6"/>
      <c r="M14" s="6"/>
      <c r="N14" s="6"/>
      <c r="O14" s="29"/>
    </row>
    <row r="15" spans="1:15" ht="6" customHeight="1" x14ac:dyDescent="0.2">
      <c r="A15" s="19"/>
      <c r="B15" s="5"/>
      <c r="C15" s="5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29"/>
    </row>
    <row r="16" spans="1:15" ht="12" customHeight="1" x14ac:dyDescent="0.2">
      <c r="B16" t="s">
        <v>183</v>
      </c>
      <c r="E16" s="6">
        <v>49.797617571956273</v>
      </c>
      <c r="F16" s="6">
        <v>44.506216330974368</v>
      </c>
      <c r="G16" s="6">
        <v>44.93159164491798</v>
      </c>
      <c r="H16" s="6">
        <v>19.374119224507108</v>
      </c>
      <c r="I16" s="6">
        <v>30.931649076927869</v>
      </c>
      <c r="J16" s="6">
        <v>58.468000000000004</v>
      </c>
      <c r="K16" s="6">
        <v>57.53493975305085</v>
      </c>
      <c r="L16" s="6">
        <v>38.515244186378027</v>
      </c>
      <c r="M16" s="6">
        <v>27.526367666761228</v>
      </c>
      <c r="N16" s="6">
        <v>41.80895015119831</v>
      </c>
      <c r="O16" s="17"/>
    </row>
    <row r="17" spans="1:15" ht="12" customHeight="1" x14ac:dyDescent="0.2">
      <c r="B17" t="s">
        <v>184</v>
      </c>
      <c r="E17" s="6" t="s">
        <v>232</v>
      </c>
      <c r="F17" s="6" t="s">
        <v>232</v>
      </c>
      <c r="G17" s="6" t="s">
        <v>232</v>
      </c>
      <c r="H17" s="6" t="s">
        <v>232</v>
      </c>
      <c r="I17" s="6">
        <v>8.5228315351287076</v>
      </c>
      <c r="J17" s="6" t="s">
        <v>232</v>
      </c>
      <c r="K17" s="6" t="s">
        <v>232</v>
      </c>
      <c r="L17" s="6">
        <v>8.5228315351287076</v>
      </c>
      <c r="M17" s="6" t="s">
        <v>232</v>
      </c>
      <c r="N17" s="6">
        <v>8.5228315351287076</v>
      </c>
      <c r="O17" s="17"/>
    </row>
    <row r="18" spans="1:15" ht="12" customHeight="1" x14ac:dyDescent="0.2">
      <c r="B18" t="s">
        <v>185</v>
      </c>
      <c r="E18" s="6">
        <v>62.275565326666516</v>
      </c>
      <c r="F18" s="6">
        <v>92.867174987800297</v>
      </c>
      <c r="G18" s="6">
        <v>77.453524167615811</v>
      </c>
      <c r="H18" s="6">
        <v>82.944373966126449</v>
      </c>
      <c r="I18" s="6">
        <v>79.711231719272376</v>
      </c>
      <c r="J18" s="6">
        <v>85.209741117200764</v>
      </c>
      <c r="K18" s="6">
        <v>82.319154067067558</v>
      </c>
      <c r="L18" s="6">
        <v>83.30974398236539</v>
      </c>
      <c r="M18" s="6">
        <v>86.174953351082934</v>
      </c>
      <c r="N18" s="6">
        <v>84.869921661352038</v>
      </c>
      <c r="O18" s="17"/>
    </row>
    <row r="19" spans="1:15" ht="12" customHeight="1" x14ac:dyDescent="0.2">
      <c r="B19" t="s">
        <v>186</v>
      </c>
      <c r="E19" s="6" t="s">
        <v>232</v>
      </c>
      <c r="F19" s="6">
        <v>120.33142697426415</v>
      </c>
      <c r="G19" s="6" t="s">
        <v>232</v>
      </c>
      <c r="H19" s="6" t="s">
        <v>232</v>
      </c>
      <c r="I19" s="6" t="s">
        <v>232</v>
      </c>
      <c r="J19" s="6" t="s">
        <v>232</v>
      </c>
      <c r="K19" s="6" t="s">
        <v>232</v>
      </c>
      <c r="L19" s="6" t="s">
        <v>232</v>
      </c>
      <c r="M19" s="6">
        <v>120.33142697426415</v>
      </c>
      <c r="N19" s="6">
        <v>120.33142697426415</v>
      </c>
      <c r="O19" s="17"/>
    </row>
    <row r="20" spans="1:15" ht="12" customHeight="1" x14ac:dyDescent="0.2">
      <c r="B20" t="s">
        <v>187</v>
      </c>
      <c r="E20" s="6">
        <v>73.21209276708143</v>
      </c>
      <c r="F20" s="6" t="s">
        <v>232</v>
      </c>
      <c r="G20" s="6" t="s">
        <v>232</v>
      </c>
      <c r="H20" s="6" t="s">
        <v>232</v>
      </c>
      <c r="I20" s="6" t="s">
        <v>232</v>
      </c>
      <c r="J20" s="6" t="s">
        <v>232</v>
      </c>
      <c r="K20" s="6" t="s">
        <v>232</v>
      </c>
      <c r="L20" s="6">
        <v>73.21209276708143</v>
      </c>
      <c r="M20" s="6" t="s">
        <v>232</v>
      </c>
      <c r="N20" s="6">
        <v>73.21209276708143</v>
      </c>
      <c r="O20" s="17"/>
    </row>
    <row r="21" spans="1:15" ht="12" customHeight="1" x14ac:dyDescent="0.2">
      <c r="B21" t="s">
        <v>188</v>
      </c>
      <c r="E21" s="6">
        <v>95.17070220180338</v>
      </c>
      <c r="F21" s="6">
        <v>77.655279206994564</v>
      </c>
      <c r="G21" s="6" t="s">
        <v>232</v>
      </c>
      <c r="H21" s="6">
        <v>53.905595354390542</v>
      </c>
      <c r="I21" s="6">
        <v>66.798929350125292</v>
      </c>
      <c r="J21" s="6" t="s">
        <v>232</v>
      </c>
      <c r="K21" s="6">
        <v>47</v>
      </c>
      <c r="L21" s="6">
        <v>85.6243541678177</v>
      </c>
      <c r="M21" s="6">
        <v>70.420803814238425</v>
      </c>
      <c r="N21" s="6">
        <v>78.445036291634281</v>
      </c>
      <c r="O21" s="17"/>
    </row>
    <row r="22" spans="1:15" ht="12" customHeight="1" x14ac:dyDescent="0.2">
      <c r="B22" t="s">
        <v>189</v>
      </c>
      <c r="E22" s="6" t="s">
        <v>232</v>
      </c>
      <c r="F22" s="6" t="s">
        <v>232</v>
      </c>
      <c r="G22" s="6" t="s">
        <v>232</v>
      </c>
      <c r="H22" s="6" t="s">
        <v>232</v>
      </c>
      <c r="I22" s="6" t="s">
        <v>232</v>
      </c>
      <c r="J22" s="6" t="s">
        <v>232</v>
      </c>
      <c r="K22" s="6" t="s">
        <v>232</v>
      </c>
      <c r="L22" s="6" t="s">
        <v>232</v>
      </c>
      <c r="M22" s="6" t="s">
        <v>232</v>
      </c>
      <c r="N22" s="6" t="s">
        <v>232</v>
      </c>
      <c r="O22" s="17"/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17"/>
    </row>
    <row r="24" spans="1:15" ht="13.5" customHeight="1" x14ac:dyDescent="0.2">
      <c r="A24" s="4" t="s">
        <v>190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29"/>
    </row>
    <row r="25" spans="1:15" ht="6.75" customHeight="1" x14ac:dyDescent="0.2">
      <c r="A25" s="4"/>
      <c r="E25" s="6"/>
      <c r="F25" s="6"/>
      <c r="G25" s="6"/>
      <c r="H25" s="6"/>
      <c r="I25" s="6"/>
      <c r="J25" s="6"/>
      <c r="K25" s="6"/>
      <c r="L25" s="6"/>
      <c r="M25" s="6"/>
      <c r="N25" s="6"/>
      <c r="O25" s="29"/>
    </row>
    <row r="26" spans="1:15" ht="12" customHeight="1" x14ac:dyDescent="0.2">
      <c r="B26" t="s">
        <v>191</v>
      </c>
      <c r="E26" s="6">
        <v>62.779823180573835</v>
      </c>
      <c r="F26" s="6">
        <v>93.400060288042781</v>
      </c>
      <c r="G26" s="6">
        <v>67.681056009149529</v>
      </c>
      <c r="H26" s="6">
        <v>84.512234597813006</v>
      </c>
      <c r="I26" s="6">
        <v>79.772858613366481</v>
      </c>
      <c r="J26" s="6">
        <v>85.300038582963097</v>
      </c>
      <c r="K26" s="6">
        <v>81.96359683536528</v>
      </c>
      <c r="L26" s="6">
        <v>83.889580890360747</v>
      </c>
      <c r="M26" s="6">
        <v>87.426702722479163</v>
      </c>
      <c r="N26" s="6">
        <v>85.769460270400415</v>
      </c>
      <c r="O26" s="17"/>
    </row>
    <row r="27" spans="1:15" ht="12" customHeight="1" x14ac:dyDescent="0.2">
      <c r="B27" t="s">
        <v>192</v>
      </c>
      <c r="E27" s="6">
        <v>70.36426493173964</v>
      </c>
      <c r="F27" s="6">
        <v>71.186949528043201</v>
      </c>
      <c r="G27" s="6">
        <v>71.821507421085727</v>
      </c>
      <c r="H27" s="6">
        <v>69.527489898696388</v>
      </c>
      <c r="I27" s="6">
        <v>67.03800343351206</v>
      </c>
      <c r="J27" s="6">
        <v>62.318533549373839</v>
      </c>
      <c r="K27" s="6">
        <v>71.025469184838315</v>
      </c>
      <c r="L27" s="6">
        <v>69.382653584183956</v>
      </c>
      <c r="M27" s="6">
        <v>70.033272618646535</v>
      </c>
      <c r="N27" s="6">
        <v>69.87286270436627</v>
      </c>
      <c r="O27" s="17"/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17"/>
    </row>
    <row r="29" spans="1:15" ht="13.5" customHeight="1" x14ac:dyDescent="0.2">
      <c r="A29" s="4" t="s">
        <v>193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29"/>
    </row>
    <row r="30" spans="1:15" ht="6" customHeight="1" x14ac:dyDescent="0.2">
      <c r="A30" s="4"/>
      <c r="E30" s="6"/>
      <c r="F30" s="6"/>
      <c r="G30" s="6"/>
      <c r="H30" s="6"/>
      <c r="I30" s="6"/>
      <c r="J30" s="6"/>
      <c r="K30" s="6"/>
      <c r="L30" s="6"/>
      <c r="M30" s="6"/>
      <c r="N30" s="6"/>
      <c r="O30" s="29"/>
    </row>
    <row r="31" spans="1:15" ht="12" customHeight="1" x14ac:dyDescent="0.2">
      <c r="B31" t="s">
        <v>203</v>
      </c>
      <c r="E31" s="6">
        <v>102.79140100384366</v>
      </c>
      <c r="F31" s="6">
        <v>110.7037891663993</v>
      </c>
      <c r="G31" s="6">
        <v>99.432773103013673</v>
      </c>
      <c r="H31" s="6">
        <v>107.2944185746275</v>
      </c>
      <c r="I31" s="6">
        <v>98.733262719820971</v>
      </c>
      <c r="J31" s="6">
        <v>108.73646331446963</v>
      </c>
      <c r="K31" s="6">
        <v>99.844185893275295</v>
      </c>
      <c r="L31" s="6">
        <v>104.39947693418947</v>
      </c>
      <c r="M31" s="6">
        <v>109.71711277119708</v>
      </c>
      <c r="N31" s="6">
        <v>107.09060515799783</v>
      </c>
      <c r="O31" s="17"/>
    </row>
    <row r="32" spans="1:15" ht="12" customHeight="1" x14ac:dyDescent="0.2">
      <c r="B32" t="s">
        <v>194</v>
      </c>
      <c r="E32" s="6">
        <v>92.105129880738446</v>
      </c>
      <c r="F32" s="6">
        <v>71.213060136598372</v>
      </c>
      <c r="G32" s="6" t="s">
        <v>232</v>
      </c>
      <c r="H32" s="6">
        <v>86.647480614637004</v>
      </c>
      <c r="I32" s="6">
        <v>59.544602272727275</v>
      </c>
      <c r="J32" s="6">
        <v>67.268310780621704</v>
      </c>
      <c r="K32" s="6">
        <v>46.719536330223356</v>
      </c>
      <c r="L32" s="6">
        <v>85.912872453935947</v>
      </c>
      <c r="M32" s="6">
        <v>67.461176470588228</v>
      </c>
      <c r="N32" s="6">
        <v>79.556316608725865</v>
      </c>
      <c r="O32" s="17"/>
    </row>
    <row r="33" spans="2:15" s="15" customFormat="1" ht="12" customHeight="1" x14ac:dyDescent="0.2">
      <c r="B33" s="15" t="s">
        <v>204</v>
      </c>
      <c r="E33" s="32">
        <v>102.67649556922056</v>
      </c>
      <c r="F33" s="32">
        <v>110.69746594661886</v>
      </c>
      <c r="G33" s="32">
        <v>99.432773103013673</v>
      </c>
      <c r="H33" s="32">
        <v>107.19802554144287</v>
      </c>
      <c r="I33" s="32">
        <v>98.712129297051845</v>
      </c>
      <c r="J33" s="32">
        <v>108.48503881091447</v>
      </c>
      <c r="K33" s="32">
        <v>99.817342283589682</v>
      </c>
      <c r="L33" s="32">
        <v>104.30515239633766</v>
      </c>
      <c r="M33" s="32">
        <v>109.6428068166028</v>
      </c>
      <c r="N33" s="32">
        <v>107.00808745095452</v>
      </c>
      <c r="O33" s="33"/>
    </row>
    <row r="34" spans="2:15" ht="12" customHeight="1" x14ac:dyDescent="0.2">
      <c r="B34" t="s">
        <v>195</v>
      </c>
      <c r="E34" s="6">
        <v>62.98784157874362</v>
      </c>
      <c r="F34" s="6">
        <v>57.432083024205589</v>
      </c>
      <c r="G34" s="6">
        <v>57.71184215800232</v>
      </c>
      <c r="H34" s="6">
        <v>51.623800769428591</v>
      </c>
      <c r="I34" s="6">
        <v>47.119407632319913</v>
      </c>
      <c r="J34" s="6">
        <v>45.786426781357413</v>
      </c>
      <c r="K34" s="6">
        <v>49.998074027073699</v>
      </c>
      <c r="L34" s="6">
        <v>49.66415947511225</v>
      </c>
      <c r="M34" s="6">
        <v>52.596460917477778</v>
      </c>
      <c r="N34" s="6">
        <v>51.375974160258266</v>
      </c>
      <c r="O34" s="17"/>
    </row>
    <row r="35" spans="2:15" ht="12" customHeight="1" x14ac:dyDescent="0.2">
      <c r="B35" t="s">
        <v>196</v>
      </c>
      <c r="E35" s="6">
        <v>42.935541259776407</v>
      </c>
      <c r="F35" s="6">
        <v>52.703227772970969</v>
      </c>
      <c r="G35" s="6">
        <v>60.360762345274857</v>
      </c>
      <c r="H35" s="6">
        <v>46.737423538056127</v>
      </c>
      <c r="I35" s="6">
        <v>39.211827047923101</v>
      </c>
      <c r="J35" s="6">
        <v>35.147058961700786</v>
      </c>
      <c r="K35" s="6">
        <v>56.945031705019915</v>
      </c>
      <c r="L35" s="6">
        <v>47.662726507706587</v>
      </c>
      <c r="M35" s="6">
        <v>45.618290966406718</v>
      </c>
      <c r="N35" s="6">
        <v>47.187432159505747</v>
      </c>
      <c r="O35" s="17"/>
    </row>
    <row r="36" spans="2:15" ht="12" customHeight="1" x14ac:dyDescent="0.2">
      <c r="B36" t="s">
        <v>197</v>
      </c>
      <c r="E36" s="6" t="s">
        <v>232</v>
      </c>
      <c r="F36" s="6" t="s">
        <v>232</v>
      </c>
      <c r="G36" s="6" t="s">
        <v>232</v>
      </c>
      <c r="H36" s="6" t="s">
        <v>232</v>
      </c>
      <c r="I36" s="6" t="s">
        <v>232</v>
      </c>
      <c r="J36" s="6" t="s">
        <v>232</v>
      </c>
      <c r="K36" s="6" t="s">
        <v>232</v>
      </c>
      <c r="L36" s="6" t="s">
        <v>232</v>
      </c>
      <c r="M36" s="6" t="s">
        <v>232</v>
      </c>
      <c r="N36" s="6" t="s">
        <v>232</v>
      </c>
      <c r="O36" s="17"/>
    </row>
  </sheetData>
  <mergeCells count="3">
    <mergeCell ref="D2:M2"/>
    <mergeCell ref="D3:M3"/>
    <mergeCell ref="D1:M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LFBÖ&amp;C&amp;8DVR-Nr: 0890723&amp;R&amp;8&amp;D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22</vt:i4>
      </vt:variant>
    </vt:vector>
  </HeadingPairs>
  <TitlesOfParts>
    <vt:vector size="22" baseType="lpstr"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2009-04-08T06:52:43Z</cp:lastPrinted>
  <dcterms:created xsi:type="dcterms:W3CDTF">1998-08-12T09:23:31Z</dcterms:created>
  <dcterms:modified xsi:type="dcterms:W3CDTF">2025-12-18T06:42:25Z</dcterms:modified>
</cp:coreProperties>
</file>